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ХВС,ГВС, канал" sheetId="1" r:id="rId1"/>
    <sheet name="электроэнергия 2011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<sst xmlns="http://schemas.openxmlformats.org/spreadsheetml/2006/main" count="61" uniqueCount="49">
  <si>
    <t>Халтуринский ГВС,ХВС 2011</t>
  </si>
  <si>
    <t>декабрь</t>
  </si>
  <si>
    <t>янв</t>
  </si>
  <si>
    <t>февр</t>
  </si>
  <si>
    <t>март</t>
  </si>
  <si>
    <t>апрель</t>
  </si>
  <si>
    <t>май</t>
  </si>
  <si>
    <t>июнь</t>
  </si>
  <si>
    <t>июль</t>
  </si>
  <si>
    <t>август</t>
  </si>
  <si>
    <t>№ кв.</t>
  </si>
  <si>
    <t>тариф 1.01.2011</t>
  </si>
  <si>
    <t>тариф 1.04.11</t>
  </si>
  <si>
    <t>тариф с 01.07.2011</t>
  </si>
  <si>
    <t xml:space="preserve"> 01.01.11</t>
  </si>
  <si>
    <t>итого</t>
  </si>
  <si>
    <t>сумма</t>
  </si>
  <si>
    <t xml:space="preserve"> 01.02.11</t>
  </si>
  <si>
    <t xml:space="preserve"> 01.03.11</t>
  </si>
  <si>
    <t xml:space="preserve"> 01.04.11</t>
  </si>
  <si>
    <t xml:space="preserve"> 01.05.11</t>
  </si>
  <si>
    <t xml:space="preserve"> 01.06.11</t>
  </si>
  <si>
    <t>01.07.</t>
  </si>
  <si>
    <t>01,08,11</t>
  </si>
  <si>
    <t>начальн.</t>
  </si>
  <si>
    <t>Халтуринский электроэнергия 2011</t>
  </si>
  <si>
    <t>январь</t>
  </si>
  <si>
    <t>февраль</t>
  </si>
  <si>
    <t>Апрель</t>
  </si>
  <si>
    <t>МОП по кварт.</t>
  </si>
  <si>
    <t>Коэф. МОП</t>
  </si>
  <si>
    <t>Тариф</t>
  </si>
  <si>
    <t>показ.на 01.01.2011</t>
  </si>
  <si>
    <t>на 1.02.11</t>
  </si>
  <si>
    <t>итого кВт</t>
  </si>
  <si>
    <t>показ.на 1.03.11</t>
  </si>
  <si>
    <t>показ.на 1.04.11</t>
  </si>
  <si>
    <t>показ.на 01.05.11</t>
  </si>
  <si>
    <t>показ.на 01.06.11</t>
  </si>
  <si>
    <t>показ.на 01.07.11</t>
  </si>
  <si>
    <t>показ.на 01.08.11</t>
  </si>
  <si>
    <t>показ.на 01.09.11</t>
  </si>
  <si>
    <t>по квартирным приборам учеиа</t>
  </si>
  <si>
    <t>парковка</t>
  </si>
  <si>
    <t>Технол. нужды</t>
  </si>
  <si>
    <t>Итого по ж/д</t>
  </si>
  <si>
    <t>Офис</t>
  </si>
  <si>
    <t>Всего по дому</t>
  </si>
  <si>
    <t>2011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</si>
</sst>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;@"/>
    <numFmt numFmtId="182" formatCode="0.000"/>
  </numFmts>
  <fonts count="7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180" fontId="2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80" fontId="2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/>
    </xf>
    <xf numFmtId="2" fontId="4" fillId="5" borderId="4" xfId="0" applyNumberFormat="1" applyFont="1" applyFill="1" applyBorder="1" applyAlignment="1">
      <alignment horizontal="center" wrapText="1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2" fontId="4" fillId="5" borderId="7" xfId="0" applyNumberFormat="1" applyFont="1" applyFill="1" applyBorder="1" applyAlignment="1">
      <alignment horizontal="center" wrapText="1"/>
    </xf>
    <xf numFmtId="2" fontId="4" fillId="5" borderId="0" xfId="0" applyNumberFormat="1" applyFont="1" applyFill="1" applyBorder="1" applyAlignment="1">
      <alignment horizontal="center" wrapText="1"/>
    </xf>
    <xf numFmtId="0" fontId="1" fillId="4" borderId="8" xfId="0" applyNumberFormat="1" applyFont="1" applyFill="1" applyBorder="1" applyAlignment="1">
      <alignment horizontal="center" vertical="center"/>
    </xf>
    <xf numFmtId="2" fontId="4" fillId="5" borderId="9" xfId="0" applyNumberFormat="1" applyFont="1" applyFill="1" applyBorder="1" applyAlignment="1">
      <alignment horizontal="center" wrapText="1"/>
    </xf>
    <xf numFmtId="2" fontId="4" fillId="5" borderId="0" xfId="0" applyNumberFormat="1" applyFont="1" applyFill="1" applyAlignment="1">
      <alignment horizontal="center"/>
    </xf>
    <xf numFmtId="0" fontId="1" fillId="4" borderId="10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14" xfId="0" applyFill="1" applyBorder="1" applyAlignment="1">
      <alignment horizontal="center"/>
    </xf>
    <xf numFmtId="180" fontId="2" fillId="2" borderId="1" xfId="0" applyNumberFormat="1" applyFont="1" applyFill="1" applyBorder="1" applyAlignment="1">
      <alignment horizontal="center"/>
    </xf>
    <xf numFmtId="180" fontId="2" fillId="6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/>
    </xf>
    <xf numFmtId="180" fontId="2" fillId="6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0" fontId="2" fillId="8" borderId="1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7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  <xf numFmtId="2" fontId="2" fillId="0" borderId="9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/>
    </xf>
    <xf numFmtId="2" fontId="2" fillId="10" borderId="3" xfId="0" applyNumberFormat="1" applyFont="1" applyFill="1" applyBorder="1" applyAlignment="1">
      <alignment/>
    </xf>
    <xf numFmtId="2" fontId="2" fillId="11" borderId="3" xfId="0" applyNumberFormat="1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0" fontId="2" fillId="12" borderId="1" xfId="0" applyFont="1" applyFill="1" applyBorder="1" applyAlignment="1">
      <alignment/>
    </xf>
    <xf numFmtId="0" fontId="4" fillId="9" borderId="8" xfId="0" applyFont="1" applyFill="1" applyBorder="1" applyAlignment="1">
      <alignment horizontal="center"/>
    </xf>
    <xf numFmtId="0" fontId="4" fillId="1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4" fillId="9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/>
    </xf>
    <xf numFmtId="2" fontId="2" fillId="10" borderId="10" xfId="0" applyNumberFormat="1" applyFont="1" applyFill="1" applyBorder="1" applyAlignment="1">
      <alignment/>
    </xf>
    <xf numFmtId="2" fontId="2" fillId="11" borderId="1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/>
    </xf>
    <xf numFmtId="2" fontId="2" fillId="14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9" borderId="16" xfId="0" applyFont="1" applyFill="1" applyBorder="1" applyAlignment="1">
      <alignment horizontal="center"/>
    </xf>
    <xf numFmtId="0" fontId="4" fillId="9" borderId="16" xfId="0" applyFont="1" applyFill="1" applyBorder="1" applyAlignment="1">
      <alignment horizontal="center"/>
    </xf>
    <xf numFmtId="2" fontId="4" fillId="0" borderId="1" xfId="0" applyNumberFormat="1" applyFont="1" applyBorder="1" applyAlignment="1">
      <alignment/>
    </xf>
    <xf numFmtId="182" fontId="4" fillId="0" borderId="1" xfId="0" applyNumberFormat="1" applyFont="1" applyBorder="1" applyAlignment="1">
      <alignment/>
    </xf>
    <xf numFmtId="0" fontId="2" fillId="9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80" fontId="2" fillId="2" borderId="2" xfId="0" applyNumberFormat="1" applyFont="1" applyFill="1" applyBorder="1" applyAlignment="1">
      <alignment horizontal="center"/>
    </xf>
    <xf numFmtId="180" fontId="2" fillId="2" borderId="1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2" fillId="4" borderId="3" xfId="0" applyNumberFormat="1" applyFont="1" applyFill="1" applyBorder="1" applyAlignment="1">
      <alignment horizontal="center" wrapText="1"/>
    </xf>
    <xf numFmtId="2" fontId="4" fillId="5" borderId="10" xfId="0" applyNumberFormat="1" applyFont="1" applyFill="1" applyBorder="1" applyAlignment="1">
      <alignment horizontal="center" wrapText="1"/>
    </xf>
    <xf numFmtId="2" fontId="4" fillId="5" borderId="8" xfId="0" applyNumberFormat="1" applyFont="1" applyFill="1" applyBorder="1" applyAlignment="1">
      <alignment horizontal="center" wrapText="1"/>
    </xf>
    <xf numFmtId="2" fontId="4" fillId="7" borderId="2" xfId="0" applyNumberFormat="1" applyFont="1" applyFill="1" applyBorder="1" applyAlignment="1">
      <alignment horizontal="center" vertical="justify" wrapText="1"/>
    </xf>
    <xf numFmtId="2" fontId="4" fillId="7" borderId="14" xfId="0" applyNumberFormat="1" applyFont="1" applyFill="1" applyBorder="1" applyAlignment="1">
      <alignment horizontal="center" vertical="justify" wrapText="1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81" fontId="3" fillId="2" borderId="2" xfId="0" applyNumberFormat="1" applyFont="1" applyFill="1" applyBorder="1" applyAlignment="1">
      <alignment horizontal="center"/>
    </xf>
    <xf numFmtId="181" fontId="3" fillId="2" borderId="14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5" borderId="2" xfId="0" applyFont="1" applyFill="1" applyBorder="1" applyAlignment="1">
      <alignment horizontal="center" vertical="justify"/>
    </xf>
    <xf numFmtId="0" fontId="2" fillId="5" borderId="14" xfId="0" applyFont="1" applyFill="1" applyBorder="1" applyAlignment="1">
      <alignment horizontal="center" vertical="justify"/>
    </xf>
    <xf numFmtId="0" fontId="2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2" fontId="2" fillId="5" borderId="2" xfId="0" applyNumberFormat="1" applyFont="1" applyFill="1" applyBorder="1" applyAlignment="1">
      <alignment horizontal="center" vertical="justify"/>
    </xf>
    <xf numFmtId="2" fontId="2" fillId="5" borderId="14" xfId="0" applyNumberFormat="1" applyFont="1" applyFill="1" applyBorder="1" applyAlignment="1">
      <alignment horizontal="center" vertical="justify"/>
    </xf>
    <xf numFmtId="2" fontId="4" fillId="11" borderId="8" xfId="0" applyNumberFormat="1" applyFont="1" applyFill="1" applyBorder="1" applyAlignment="1">
      <alignment horizontal="center" wrapText="1"/>
    </xf>
    <xf numFmtId="2" fontId="4" fillId="11" borderId="10" xfId="0" applyNumberFormat="1" applyFont="1" applyFill="1" applyBorder="1" applyAlignment="1">
      <alignment horizontal="center" wrapText="1"/>
    </xf>
    <xf numFmtId="2" fontId="4" fillId="15" borderId="1" xfId="0" applyNumberFormat="1" applyFont="1" applyFill="1" applyBorder="1" applyAlignment="1">
      <alignment horizontal="center" wrapText="1"/>
    </xf>
    <xf numFmtId="0" fontId="2" fillId="9" borderId="13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wrapText="1"/>
    </xf>
    <xf numFmtId="0" fontId="4" fillId="11" borderId="1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51;.&#1069;&#1053;&#1045;&#1056;.&#1042;&#1054;&#1044;&#1040;%20%20&#1061;&#1040;&#1051;&#1058;&#1059;&#1056;&#1048;&#1053;&#1057;&#1050;&#1048;&#1049;%20&#1072;&#1074;&#1075;&#1091;&#1089;&#1090;%20201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нт-декаб 2010"/>
      <sheetName val="эл.январь 2010"/>
      <sheetName val="отопление"/>
      <sheetName val="вода 2-е пол 10г."/>
      <sheetName val="вода 1 пол 2011"/>
      <sheetName val="вода 1-у полуг.10"/>
      <sheetName val="вода 2009г."/>
      <sheetName val="Электро 1кв.2011"/>
    </sheetNames>
    <sheetDataSet>
      <sheetData sheetId="0">
        <row r="5">
          <cell r="AM5">
            <v>384</v>
          </cell>
        </row>
        <row r="6">
          <cell r="AM6">
            <v>310.9</v>
          </cell>
        </row>
        <row r="7">
          <cell r="AM7">
            <v>1741.4</v>
          </cell>
        </row>
        <row r="8">
          <cell r="AM8">
            <v>7935.6</v>
          </cell>
        </row>
        <row r="9">
          <cell r="AM9">
            <v>11737.3</v>
          </cell>
        </row>
        <row r="10">
          <cell r="AM10">
            <v>632.5</v>
          </cell>
        </row>
        <row r="11">
          <cell r="AM11">
            <v>6227.2</v>
          </cell>
        </row>
        <row r="12">
          <cell r="AM12">
            <v>4418.9</v>
          </cell>
        </row>
        <row r="13">
          <cell r="AM13">
            <v>0.7</v>
          </cell>
        </row>
        <row r="14">
          <cell r="AM14">
            <v>0.5</v>
          </cell>
        </row>
        <row r="15">
          <cell r="AM15">
            <v>96.5</v>
          </cell>
        </row>
        <row r="16">
          <cell r="AM16">
            <v>1496.7</v>
          </cell>
        </row>
        <row r="17">
          <cell r="AM17">
            <v>620.8</v>
          </cell>
        </row>
        <row r="18">
          <cell r="AM18">
            <v>138.6</v>
          </cell>
        </row>
        <row r="19">
          <cell r="AM19">
            <v>1111.9</v>
          </cell>
        </row>
        <row r="20">
          <cell r="AM20">
            <v>42.7</v>
          </cell>
        </row>
        <row r="21">
          <cell r="AM21">
            <v>410.8</v>
          </cell>
        </row>
        <row r="22">
          <cell r="AM22">
            <v>1031.4</v>
          </cell>
        </row>
        <row r="23">
          <cell r="AM23">
            <v>0.5</v>
          </cell>
        </row>
        <row r="24">
          <cell r="AM24">
            <v>50.4</v>
          </cell>
        </row>
        <row r="25">
          <cell r="AM25">
            <v>7628.1</v>
          </cell>
        </row>
        <row r="26">
          <cell r="AM26">
            <v>954.1</v>
          </cell>
        </row>
        <row r="27">
          <cell r="AM27">
            <v>26924.2</v>
          </cell>
        </row>
        <row r="28">
          <cell r="AM28">
            <v>3047</v>
          </cell>
        </row>
        <row r="29">
          <cell r="AM29">
            <v>4426.9</v>
          </cell>
        </row>
        <row r="30">
          <cell r="AM30">
            <v>0.7</v>
          </cell>
        </row>
        <row r="31">
          <cell r="AM31">
            <v>17319.5</v>
          </cell>
        </row>
        <row r="32">
          <cell r="AM32">
            <v>521.8</v>
          </cell>
        </row>
        <row r="33">
          <cell r="AM33">
            <v>2201.1</v>
          </cell>
        </row>
        <row r="34">
          <cell r="AM34">
            <v>2767.8</v>
          </cell>
        </row>
        <row r="35">
          <cell r="AM35">
            <v>18205.2</v>
          </cell>
        </row>
        <row r="36">
          <cell r="AM36">
            <v>8482.1</v>
          </cell>
        </row>
        <row r="37">
          <cell r="AM37">
            <v>0.2</v>
          </cell>
        </row>
        <row r="38">
          <cell r="AM38">
            <v>4913.3</v>
          </cell>
        </row>
        <row r="39">
          <cell r="AM39">
            <v>3.5</v>
          </cell>
        </row>
        <row r="40">
          <cell r="AM40">
            <v>3250.6</v>
          </cell>
        </row>
        <row r="41">
          <cell r="AM41">
            <v>1.1</v>
          </cell>
        </row>
        <row r="42">
          <cell r="AM42">
            <v>4059</v>
          </cell>
        </row>
        <row r="43">
          <cell r="AM43">
            <v>111.8</v>
          </cell>
        </row>
        <row r="44">
          <cell r="AM44">
            <v>4511.2</v>
          </cell>
        </row>
        <row r="45">
          <cell r="AM45">
            <v>1421.3</v>
          </cell>
        </row>
        <row r="46">
          <cell r="AM46">
            <v>2617</v>
          </cell>
        </row>
        <row r="47">
          <cell r="AM47">
            <v>3899.6</v>
          </cell>
        </row>
        <row r="48">
          <cell r="AM48">
            <v>0.3</v>
          </cell>
        </row>
        <row r="49">
          <cell r="AM49">
            <v>4782.4</v>
          </cell>
        </row>
        <row r="50">
          <cell r="AM50">
            <v>6978.3</v>
          </cell>
        </row>
        <row r="51">
          <cell r="AM51">
            <v>7309.9</v>
          </cell>
        </row>
        <row r="52">
          <cell r="AM52">
            <v>27.8</v>
          </cell>
        </row>
        <row r="53">
          <cell r="AM53">
            <v>1729</v>
          </cell>
        </row>
        <row r="54">
          <cell r="AM54">
            <v>372.8</v>
          </cell>
        </row>
        <row r="55">
          <cell r="AM55">
            <v>1951.6</v>
          </cell>
        </row>
        <row r="56">
          <cell r="AM56">
            <v>0.1</v>
          </cell>
        </row>
        <row r="57">
          <cell r="AM57">
            <v>0.2</v>
          </cell>
        </row>
      </sheetData>
      <sheetData sheetId="3">
        <row r="15">
          <cell r="X15">
            <v>39.346</v>
          </cell>
        </row>
        <row r="16">
          <cell r="X16">
            <v>13.305</v>
          </cell>
        </row>
        <row r="17">
          <cell r="X17">
            <v>52.650999999999996</v>
          </cell>
        </row>
        <row r="19">
          <cell r="X19">
            <v>102</v>
          </cell>
        </row>
        <row r="20">
          <cell r="X20">
            <v>17</v>
          </cell>
        </row>
        <row r="21">
          <cell r="X21">
            <v>119</v>
          </cell>
        </row>
        <row r="23">
          <cell r="X23">
            <v>195.275</v>
          </cell>
        </row>
        <row r="24">
          <cell r="X24">
            <v>41.815</v>
          </cell>
        </row>
        <row r="25">
          <cell r="X25">
            <v>237.09</v>
          </cell>
        </row>
        <row r="26">
          <cell r="X26">
            <v>42.78</v>
          </cell>
        </row>
        <row r="27">
          <cell r="X27">
            <v>21.795</v>
          </cell>
        </row>
        <row r="28">
          <cell r="X28">
            <v>64.575</v>
          </cell>
        </row>
        <row r="29">
          <cell r="X29">
            <v>301.665</v>
          </cell>
        </row>
        <row r="31">
          <cell r="X31">
            <v>30</v>
          </cell>
        </row>
        <row r="32">
          <cell r="X32">
            <v>15</v>
          </cell>
        </row>
        <row r="33">
          <cell r="X33">
            <v>45</v>
          </cell>
        </row>
        <row r="39">
          <cell r="X39">
            <v>123.435</v>
          </cell>
        </row>
        <row r="40">
          <cell r="X40">
            <v>59.994</v>
          </cell>
        </row>
        <row r="41">
          <cell r="X41">
            <v>183.429</v>
          </cell>
        </row>
        <row r="53">
          <cell r="X53">
            <v>25</v>
          </cell>
        </row>
        <row r="54">
          <cell r="X54">
            <v>10</v>
          </cell>
        </row>
        <row r="55">
          <cell r="X55">
            <v>35</v>
          </cell>
        </row>
        <row r="58">
          <cell r="X58">
            <v>25.471</v>
          </cell>
        </row>
        <row r="59">
          <cell r="X59">
            <v>13.434</v>
          </cell>
        </row>
        <row r="60">
          <cell r="X60">
            <v>38.905</v>
          </cell>
        </row>
        <row r="66">
          <cell r="X66">
            <v>13.5</v>
          </cell>
        </row>
        <row r="67">
          <cell r="X67">
            <v>4.1</v>
          </cell>
        </row>
        <row r="68">
          <cell r="X68">
            <v>17.6</v>
          </cell>
        </row>
        <row r="70">
          <cell r="X70">
            <v>10</v>
          </cell>
        </row>
        <row r="71">
          <cell r="X71">
            <v>50</v>
          </cell>
        </row>
        <row r="72">
          <cell r="X72">
            <v>60</v>
          </cell>
        </row>
        <row r="73">
          <cell r="X73">
            <v>7</v>
          </cell>
        </row>
        <row r="74">
          <cell r="X74">
            <v>19</v>
          </cell>
        </row>
        <row r="75">
          <cell r="X75">
            <v>26</v>
          </cell>
        </row>
        <row r="76">
          <cell r="X76">
            <v>86</v>
          </cell>
        </row>
        <row r="78">
          <cell r="X78">
            <v>48.171</v>
          </cell>
        </row>
        <row r="79">
          <cell r="X79">
            <v>22.773</v>
          </cell>
        </row>
        <row r="80">
          <cell r="X80">
            <v>70.944</v>
          </cell>
        </row>
        <row r="87">
          <cell r="X87">
            <v>196</v>
          </cell>
        </row>
        <row r="88">
          <cell r="X88">
            <v>6.61</v>
          </cell>
        </row>
        <row r="89">
          <cell r="X89">
            <v>202.61</v>
          </cell>
        </row>
        <row r="91">
          <cell r="X91">
            <v>5.33</v>
          </cell>
        </row>
        <row r="92">
          <cell r="X92">
            <v>0.39</v>
          </cell>
        </row>
        <row r="93">
          <cell r="X93">
            <v>5.72</v>
          </cell>
        </row>
        <row r="95">
          <cell r="X95">
            <v>175.267</v>
          </cell>
        </row>
        <row r="96">
          <cell r="X96">
            <v>0.762</v>
          </cell>
        </row>
        <row r="97">
          <cell r="X97">
            <v>176.029</v>
          </cell>
        </row>
        <row r="98">
          <cell r="X98">
            <v>64.597</v>
          </cell>
        </row>
        <row r="99">
          <cell r="X99">
            <v>1.352</v>
          </cell>
        </row>
        <row r="100">
          <cell r="X100">
            <v>65.949</v>
          </cell>
        </row>
        <row r="101">
          <cell r="X101">
            <v>241.978</v>
          </cell>
        </row>
        <row r="103">
          <cell r="X103">
            <v>226</v>
          </cell>
        </row>
        <row r="104">
          <cell r="X104">
            <v>4.567</v>
          </cell>
        </row>
        <row r="105">
          <cell r="X105">
            <v>230.57</v>
          </cell>
        </row>
        <row r="109">
          <cell r="X109">
            <v>18</v>
          </cell>
        </row>
        <row r="110">
          <cell r="X110">
            <v>44</v>
          </cell>
        </row>
        <row r="111">
          <cell r="X111">
            <v>62</v>
          </cell>
        </row>
        <row r="117">
          <cell r="X117">
            <v>371.393</v>
          </cell>
        </row>
        <row r="118">
          <cell r="X118">
            <v>109.142</v>
          </cell>
        </row>
        <row r="119">
          <cell r="X119">
            <v>480.53499999999997</v>
          </cell>
        </row>
        <row r="133">
          <cell r="X133">
            <v>55.191</v>
          </cell>
        </row>
        <row r="134">
          <cell r="X134">
            <v>11.496</v>
          </cell>
        </row>
        <row r="135">
          <cell r="X135">
            <v>66.687</v>
          </cell>
        </row>
        <row r="137">
          <cell r="X137">
            <v>381</v>
          </cell>
        </row>
        <row r="138">
          <cell r="X138">
            <v>52</v>
          </cell>
        </row>
        <row r="139">
          <cell r="X139">
            <v>433</v>
          </cell>
        </row>
        <row r="141">
          <cell r="X141">
            <v>148.506</v>
          </cell>
        </row>
        <row r="142">
          <cell r="X142">
            <v>1.39</v>
          </cell>
        </row>
        <row r="143">
          <cell r="X143">
            <v>149.896</v>
          </cell>
        </row>
        <row r="146">
          <cell r="X146">
            <v>166.2</v>
          </cell>
        </row>
        <row r="147">
          <cell r="X147">
            <v>98</v>
          </cell>
        </row>
        <row r="148">
          <cell r="X148">
            <v>264.2</v>
          </cell>
        </row>
        <row r="150">
          <cell r="X150">
            <v>0.25</v>
          </cell>
        </row>
        <row r="151">
          <cell r="X151">
            <v>0.24</v>
          </cell>
        </row>
        <row r="152">
          <cell r="X152">
            <v>0.49</v>
          </cell>
        </row>
        <row r="153">
          <cell r="X153">
            <v>0.62</v>
          </cell>
        </row>
        <row r="154">
          <cell r="X154">
            <v>0</v>
          </cell>
        </row>
        <row r="155">
          <cell r="X155">
            <v>0.62</v>
          </cell>
        </row>
        <row r="156">
          <cell r="X156">
            <v>1.1099999999999999</v>
          </cell>
        </row>
        <row r="163">
          <cell r="X163">
            <v>85</v>
          </cell>
        </row>
        <row r="164">
          <cell r="X164">
            <v>25</v>
          </cell>
        </row>
        <row r="165">
          <cell r="X165">
            <v>110</v>
          </cell>
        </row>
        <row r="171">
          <cell r="X171">
            <v>129.099</v>
          </cell>
        </row>
        <row r="172">
          <cell r="X172">
            <v>33.55</v>
          </cell>
        </row>
        <row r="173">
          <cell r="X173">
            <v>162.649</v>
          </cell>
        </row>
        <row r="180">
          <cell r="X180">
            <v>78.457</v>
          </cell>
        </row>
        <row r="181">
          <cell r="X181">
            <v>22.91</v>
          </cell>
        </row>
        <row r="182">
          <cell r="X182">
            <v>101.36699999999999</v>
          </cell>
        </row>
        <row r="184">
          <cell r="X184">
            <v>116.959</v>
          </cell>
        </row>
        <row r="185">
          <cell r="X185">
            <v>28.401</v>
          </cell>
        </row>
        <row r="186">
          <cell r="X186">
            <v>145.36</v>
          </cell>
        </row>
        <row r="189">
          <cell r="X189">
            <v>70.28</v>
          </cell>
        </row>
        <row r="190">
          <cell r="X190">
            <v>1</v>
          </cell>
        </row>
        <row r="191">
          <cell r="X191">
            <v>71.28</v>
          </cell>
        </row>
        <row r="193">
          <cell r="X193">
            <v>167</v>
          </cell>
        </row>
        <row r="194">
          <cell r="X194">
            <v>81</v>
          </cell>
        </row>
        <row r="195">
          <cell r="X195">
            <v>248</v>
          </cell>
        </row>
        <row r="197">
          <cell r="X197">
            <v>60.3</v>
          </cell>
        </row>
        <row r="198">
          <cell r="X198">
            <v>7</v>
          </cell>
        </row>
        <row r="199">
          <cell r="X199">
            <v>67.3</v>
          </cell>
        </row>
        <row r="200">
          <cell r="X200">
            <v>18</v>
          </cell>
        </row>
        <row r="201">
          <cell r="X201">
            <v>9</v>
          </cell>
        </row>
        <row r="202">
          <cell r="X202">
            <v>27</v>
          </cell>
        </row>
        <row r="203">
          <cell r="X203">
            <v>94.3</v>
          </cell>
        </row>
        <row r="205">
          <cell r="X205">
            <v>2</v>
          </cell>
        </row>
        <row r="206">
          <cell r="X206">
            <v>2</v>
          </cell>
        </row>
        <row r="207">
          <cell r="X207">
            <v>4</v>
          </cell>
        </row>
        <row r="209">
          <cell r="X209">
            <v>93</v>
          </cell>
        </row>
        <row r="210">
          <cell r="X210">
            <v>13</v>
          </cell>
        </row>
        <row r="211">
          <cell r="X211">
            <v>106</v>
          </cell>
        </row>
        <row r="217">
          <cell r="X217">
            <v>42.288</v>
          </cell>
        </row>
        <row r="218">
          <cell r="X218">
            <v>5.82</v>
          </cell>
        </row>
        <row r="219">
          <cell r="X219">
            <v>48.108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tabSelected="1" workbookViewId="0" topLeftCell="A1">
      <selection activeCell="U7" sqref="U7"/>
    </sheetView>
  </sheetViews>
  <sheetFormatPr defaultColWidth="9.140625" defaultRowHeight="12.75"/>
  <cols>
    <col min="1" max="1" width="9.140625" style="45" customWidth="1"/>
    <col min="2" max="4" width="9.140625" style="51" customWidth="1"/>
    <col min="5" max="16" width="9.140625" style="57" customWidth="1"/>
    <col min="17" max="17" width="9.140625" style="51" customWidth="1"/>
    <col min="18" max="18" width="9.140625" style="45" customWidth="1"/>
  </cols>
  <sheetData>
    <row r="1" spans="1:18" ht="12.75">
      <c r="A1" s="105" t="s">
        <v>0</v>
      </c>
      <c r="B1" s="105"/>
      <c r="C1" s="105"/>
      <c r="D1" s="105"/>
      <c r="E1" s="105"/>
      <c r="F1" s="105"/>
      <c r="G1" s="1"/>
      <c r="H1" s="1"/>
      <c r="I1" s="1"/>
      <c r="J1" s="1"/>
      <c r="K1" s="30"/>
      <c r="L1" s="31"/>
      <c r="M1" s="32"/>
      <c r="N1" s="32"/>
      <c r="O1" s="31"/>
      <c r="P1" s="32"/>
      <c r="Q1" s="52"/>
      <c r="R1" s="23"/>
    </row>
    <row r="2" spans="1:18" ht="12.75">
      <c r="A2" s="2"/>
      <c r="B2" s="3"/>
      <c r="C2" s="3"/>
      <c r="D2" s="3"/>
      <c r="E2" s="157">
        <v>2010</v>
      </c>
      <c r="F2" s="154" t="s">
        <v>48</v>
      </c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6"/>
    </row>
    <row r="3" spans="1:18" ht="20.25" customHeight="1">
      <c r="A3" s="33"/>
      <c r="B3" s="4"/>
      <c r="C3" s="4"/>
      <c r="D3" s="46"/>
      <c r="E3" s="27" t="s">
        <v>1</v>
      </c>
      <c r="F3" s="27" t="s">
        <v>2</v>
      </c>
      <c r="G3" s="28" t="s">
        <v>3</v>
      </c>
      <c r="H3" s="27" t="s">
        <v>4</v>
      </c>
      <c r="I3" s="27" t="s">
        <v>5</v>
      </c>
      <c r="J3" s="29" t="s">
        <v>6</v>
      </c>
      <c r="K3" s="29" t="s">
        <v>7</v>
      </c>
      <c r="L3" s="116" t="s">
        <v>8</v>
      </c>
      <c r="M3" s="117"/>
      <c r="N3" s="118"/>
      <c r="O3" s="108" t="s">
        <v>9</v>
      </c>
      <c r="P3" s="109"/>
      <c r="Q3" s="110"/>
      <c r="R3" s="34"/>
    </row>
    <row r="4" spans="1:18" ht="12.75" customHeight="1">
      <c r="A4" s="111" t="s">
        <v>10</v>
      </c>
      <c r="B4" s="112" t="s">
        <v>11</v>
      </c>
      <c r="C4" s="112" t="s">
        <v>12</v>
      </c>
      <c r="D4" s="114" t="s">
        <v>13</v>
      </c>
      <c r="E4" s="106" t="s">
        <v>14</v>
      </c>
      <c r="F4" s="106" t="s">
        <v>17</v>
      </c>
      <c r="G4" s="106" t="s">
        <v>18</v>
      </c>
      <c r="H4" s="106" t="s">
        <v>19</v>
      </c>
      <c r="I4" s="106" t="s">
        <v>20</v>
      </c>
      <c r="J4" s="106" t="s">
        <v>21</v>
      </c>
      <c r="K4" s="106" t="s">
        <v>22</v>
      </c>
      <c r="L4" s="102" t="s">
        <v>23</v>
      </c>
      <c r="M4" s="121" t="s">
        <v>15</v>
      </c>
      <c r="N4" s="121" t="s">
        <v>16</v>
      </c>
      <c r="O4" s="119">
        <v>40787</v>
      </c>
      <c r="P4" s="121" t="s">
        <v>15</v>
      </c>
      <c r="Q4" s="123" t="s">
        <v>16</v>
      </c>
      <c r="R4" s="21"/>
    </row>
    <row r="5" spans="1:18" ht="12.75">
      <c r="A5" s="111"/>
      <c r="B5" s="113"/>
      <c r="C5" s="113"/>
      <c r="D5" s="115"/>
      <c r="E5" s="107"/>
      <c r="F5" s="107"/>
      <c r="G5" s="107"/>
      <c r="H5" s="107"/>
      <c r="I5" s="107"/>
      <c r="J5" s="107"/>
      <c r="K5" s="107"/>
      <c r="L5" s="103"/>
      <c r="M5" s="122"/>
      <c r="N5" s="122"/>
      <c r="O5" s="120"/>
      <c r="P5" s="122"/>
      <c r="Q5" s="124"/>
      <c r="R5" s="21"/>
    </row>
    <row r="6" spans="1:18" ht="12.75">
      <c r="A6" s="8">
        <v>1</v>
      </c>
      <c r="B6" s="9"/>
      <c r="C6" s="9"/>
      <c r="D6" s="40"/>
      <c r="E6" s="35"/>
      <c r="F6" s="35"/>
      <c r="G6" s="36"/>
      <c r="H6" s="36"/>
      <c r="I6" s="36"/>
      <c r="J6" s="35"/>
      <c r="K6" s="37"/>
      <c r="L6" s="38"/>
      <c r="M6" s="32"/>
      <c r="N6" s="32"/>
      <c r="O6" s="38"/>
      <c r="P6" s="32"/>
      <c r="Q6" s="52"/>
      <c r="R6" s="10">
        <v>1</v>
      </c>
    </row>
    <row r="7" spans="1:18" ht="12.75">
      <c r="A7" s="8"/>
      <c r="B7" s="9">
        <v>24.4</v>
      </c>
      <c r="C7" s="9">
        <v>26.73</v>
      </c>
      <c r="D7" s="40">
        <v>29.05</v>
      </c>
      <c r="E7" s="35">
        <f>'[1]вода 2-е пол 10г.'!X7</f>
        <v>0</v>
      </c>
      <c r="F7" s="35"/>
      <c r="G7" s="36">
        <v>0</v>
      </c>
      <c r="H7" s="36">
        <v>2</v>
      </c>
      <c r="I7" s="36">
        <v>2</v>
      </c>
      <c r="J7" s="35">
        <v>7.2</v>
      </c>
      <c r="K7" s="37">
        <v>8.8</v>
      </c>
      <c r="L7" s="38">
        <v>9.987</v>
      </c>
      <c r="M7" s="32">
        <f>L7-K7</f>
        <v>1.1869999999999994</v>
      </c>
      <c r="N7" s="32">
        <f>M7*D7</f>
        <v>34.48234999999998</v>
      </c>
      <c r="O7" s="38">
        <v>13.87</v>
      </c>
      <c r="P7" s="32">
        <f>O7-L7</f>
        <v>3.882999999999999</v>
      </c>
      <c r="Q7" s="52">
        <f>P7*D7</f>
        <v>112.80114999999998</v>
      </c>
      <c r="R7" s="11"/>
    </row>
    <row r="8" spans="1:18" ht="12.75">
      <c r="A8" s="8"/>
      <c r="B8" s="9">
        <v>79.9</v>
      </c>
      <c r="C8" s="9">
        <v>79.9</v>
      </c>
      <c r="D8" s="40">
        <v>79.9</v>
      </c>
      <c r="E8" s="35">
        <f>'[1]вода 2-е пол 10г.'!X8</f>
        <v>0</v>
      </c>
      <c r="F8" s="35"/>
      <c r="G8" s="36">
        <v>0</v>
      </c>
      <c r="H8" s="36">
        <v>0.5</v>
      </c>
      <c r="I8" s="36">
        <v>0.5</v>
      </c>
      <c r="J8" s="35">
        <v>3</v>
      </c>
      <c r="K8" s="37">
        <v>5.2</v>
      </c>
      <c r="L8" s="38">
        <v>6.712</v>
      </c>
      <c r="M8" s="32">
        <f>L8-K8</f>
        <v>1.5119999999999996</v>
      </c>
      <c r="N8" s="32">
        <f>M8*D8</f>
        <v>120.80879999999998</v>
      </c>
      <c r="O8" s="38">
        <v>9.16</v>
      </c>
      <c r="P8" s="32">
        <f>O8-L8</f>
        <v>2.4480000000000004</v>
      </c>
      <c r="Q8" s="52">
        <f>P8*D8</f>
        <v>195.59520000000003</v>
      </c>
      <c r="R8" s="11"/>
    </row>
    <row r="9" spans="1:18" ht="12.75">
      <c r="A9" s="8"/>
      <c r="B9" s="9">
        <v>16.43</v>
      </c>
      <c r="C9" s="9">
        <v>17.98</v>
      </c>
      <c r="D9" s="40">
        <v>19.55</v>
      </c>
      <c r="E9" s="35">
        <f>'[1]вода 2-е пол 10г.'!X9</f>
        <v>0</v>
      </c>
      <c r="F9" s="35"/>
      <c r="G9" s="36">
        <v>0</v>
      </c>
      <c r="H9" s="36">
        <f>SUM(H7:H8)</f>
        <v>2.5</v>
      </c>
      <c r="I9" s="36">
        <f>SUM(I7:I8)</f>
        <v>2.5</v>
      </c>
      <c r="J9" s="35">
        <v>10.2</v>
      </c>
      <c r="K9" s="37">
        <f>SUM(K7:K8)</f>
        <v>14</v>
      </c>
      <c r="L9" s="38">
        <f>L8+L7</f>
        <v>16.698999999999998</v>
      </c>
      <c r="M9" s="32">
        <f>L9-K9</f>
        <v>2.698999999999998</v>
      </c>
      <c r="N9" s="32">
        <f>M9*D9</f>
        <v>52.765449999999966</v>
      </c>
      <c r="O9" s="38">
        <f>SUM(O7:O8)</f>
        <v>23.03</v>
      </c>
      <c r="P9" s="32">
        <f>O9-L9</f>
        <v>6.331000000000003</v>
      </c>
      <c r="Q9" s="52">
        <f>P9*D9</f>
        <v>123.77105000000006</v>
      </c>
      <c r="R9" s="11"/>
    </row>
    <row r="10" spans="1:18" ht="12.75">
      <c r="A10" s="8">
        <v>2</v>
      </c>
      <c r="B10" s="9"/>
      <c r="C10" s="9"/>
      <c r="D10" s="40"/>
      <c r="E10" s="35"/>
      <c r="F10" s="35"/>
      <c r="G10" s="36"/>
      <c r="H10" s="36"/>
      <c r="I10" s="36"/>
      <c r="J10" s="35"/>
      <c r="K10" s="37"/>
      <c r="L10" s="38"/>
      <c r="M10" s="32"/>
      <c r="N10" s="32"/>
      <c r="O10" s="38"/>
      <c r="P10" s="32"/>
      <c r="Q10" s="52"/>
      <c r="R10" s="11">
        <v>2</v>
      </c>
    </row>
    <row r="11" spans="1:18" ht="12.75">
      <c r="A11" s="8"/>
      <c r="B11" s="9">
        <v>24.4</v>
      </c>
      <c r="C11" s="9">
        <v>26.73</v>
      </c>
      <c r="D11" s="40">
        <v>29.05</v>
      </c>
      <c r="E11" s="35">
        <f>'[1]вода 2-е пол 10г.'!X11</f>
        <v>0</v>
      </c>
      <c r="F11" s="35"/>
      <c r="G11" s="36"/>
      <c r="H11" s="36"/>
      <c r="I11" s="36"/>
      <c r="J11" s="35"/>
      <c r="K11" s="37"/>
      <c r="L11" s="38">
        <v>0</v>
      </c>
      <c r="M11" s="32">
        <f>L11-K11</f>
        <v>0</v>
      </c>
      <c r="N11" s="32">
        <f>M11*D11</f>
        <v>0</v>
      </c>
      <c r="O11" s="38"/>
      <c r="P11" s="32"/>
      <c r="Q11" s="52"/>
      <c r="R11" s="11"/>
    </row>
    <row r="12" spans="1:18" ht="12.75">
      <c r="A12" s="8"/>
      <c r="B12" s="9">
        <v>79.9</v>
      </c>
      <c r="C12" s="9">
        <v>79.9</v>
      </c>
      <c r="D12" s="40">
        <v>79.9</v>
      </c>
      <c r="E12" s="35">
        <f>'[1]вода 2-е пол 10г.'!X12</f>
        <v>0</v>
      </c>
      <c r="F12" s="35"/>
      <c r="G12" s="36"/>
      <c r="H12" s="36"/>
      <c r="I12" s="36"/>
      <c r="J12" s="35"/>
      <c r="K12" s="37"/>
      <c r="L12" s="38">
        <v>0</v>
      </c>
      <c r="M12" s="32">
        <f>L12-K12</f>
        <v>0</v>
      </c>
      <c r="N12" s="32">
        <f>M12*D12</f>
        <v>0</v>
      </c>
      <c r="O12" s="38"/>
      <c r="P12" s="32"/>
      <c r="Q12" s="52"/>
      <c r="R12" s="11"/>
    </row>
    <row r="13" spans="1:18" ht="12.75">
      <c r="A13" s="8"/>
      <c r="B13" s="9">
        <v>16.43</v>
      </c>
      <c r="C13" s="9">
        <v>17.98</v>
      </c>
      <c r="D13" s="40">
        <v>19.55</v>
      </c>
      <c r="E13" s="35">
        <f>'[1]вода 2-е пол 10г.'!X13</f>
        <v>0</v>
      </c>
      <c r="F13" s="35"/>
      <c r="G13" s="36"/>
      <c r="H13" s="36"/>
      <c r="I13" s="36"/>
      <c r="J13" s="35"/>
      <c r="K13" s="37"/>
      <c r="L13" s="38">
        <v>0</v>
      </c>
      <c r="M13" s="32">
        <f>L13-K13</f>
        <v>0</v>
      </c>
      <c r="N13" s="32">
        <f>M13*D13</f>
        <v>0</v>
      </c>
      <c r="O13" s="38"/>
      <c r="P13" s="32"/>
      <c r="Q13" s="52"/>
      <c r="R13" s="11"/>
    </row>
    <row r="14" spans="1:18" ht="12.75">
      <c r="A14" s="8">
        <v>3</v>
      </c>
      <c r="B14" s="9"/>
      <c r="C14" s="9"/>
      <c r="D14" s="40"/>
      <c r="E14" s="35"/>
      <c r="F14" s="35"/>
      <c r="G14" s="36"/>
      <c r="H14" s="36"/>
      <c r="I14" s="36"/>
      <c r="J14" s="35"/>
      <c r="K14" s="37"/>
      <c r="L14" s="38"/>
      <c r="M14" s="32"/>
      <c r="N14" s="32"/>
      <c r="O14" s="38"/>
      <c r="P14" s="32"/>
      <c r="Q14" s="52"/>
      <c r="R14" s="11">
        <v>3</v>
      </c>
    </row>
    <row r="15" spans="1:18" ht="12.75">
      <c r="A15" s="8"/>
      <c r="B15" s="9">
        <v>24.4</v>
      </c>
      <c r="C15" s="9">
        <v>26.73</v>
      </c>
      <c r="D15" s="40">
        <v>29.05</v>
      </c>
      <c r="E15" s="35">
        <f>'[1]вода 2-е пол 10г.'!X15</f>
        <v>39.346</v>
      </c>
      <c r="F15" s="35">
        <v>43</v>
      </c>
      <c r="G15" s="35">
        <v>49</v>
      </c>
      <c r="H15" s="36">
        <v>52</v>
      </c>
      <c r="I15" s="36">
        <v>58</v>
      </c>
      <c r="J15" s="35">
        <v>64</v>
      </c>
      <c r="K15" s="37">
        <v>70</v>
      </c>
      <c r="L15" s="38">
        <v>75</v>
      </c>
      <c r="M15" s="32">
        <f>L15-K15</f>
        <v>5</v>
      </c>
      <c r="N15" s="32">
        <f>M15*D15</f>
        <v>145.25</v>
      </c>
      <c r="O15" s="38">
        <v>83</v>
      </c>
      <c r="P15" s="32">
        <f>O15-L15</f>
        <v>8</v>
      </c>
      <c r="Q15" s="39">
        <f>P15*D15</f>
        <v>232.4</v>
      </c>
      <c r="R15" s="11"/>
    </row>
    <row r="16" spans="1:18" ht="12.75">
      <c r="A16" s="8"/>
      <c r="B16" s="9">
        <v>79.9</v>
      </c>
      <c r="C16" s="9">
        <v>79.9</v>
      </c>
      <c r="D16" s="40">
        <v>79.9</v>
      </c>
      <c r="E16" s="35">
        <f>'[1]вода 2-е пол 10г.'!X16</f>
        <v>13.305</v>
      </c>
      <c r="F16" s="35">
        <v>15</v>
      </c>
      <c r="G16" s="35">
        <v>18</v>
      </c>
      <c r="H16" s="36">
        <v>20</v>
      </c>
      <c r="I16" s="36">
        <v>22</v>
      </c>
      <c r="J16" s="35">
        <v>26</v>
      </c>
      <c r="K16" s="37">
        <v>29</v>
      </c>
      <c r="L16" s="38">
        <v>30</v>
      </c>
      <c r="M16" s="32">
        <f>L16-K16</f>
        <v>1</v>
      </c>
      <c r="N16" s="32">
        <f>M16*D16</f>
        <v>79.9</v>
      </c>
      <c r="O16" s="38">
        <v>32</v>
      </c>
      <c r="P16" s="32">
        <f>O16-L16</f>
        <v>2</v>
      </c>
      <c r="Q16" s="39">
        <f>P16*D16</f>
        <v>159.8</v>
      </c>
      <c r="R16" s="11"/>
    </row>
    <row r="17" spans="1:18" ht="12.75">
      <c r="A17" s="8"/>
      <c r="B17" s="9">
        <v>16.43</v>
      </c>
      <c r="C17" s="9">
        <v>17.98</v>
      </c>
      <c r="D17" s="40">
        <v>19.55</v>
      </c>
      <c r="E17" s="35">
        <f>'[1]вода 2-е пол 10г.'!X17</f>
        <v>52.650999999999996</v>
      </c>
      <c r="F17" s="35">
        <v>58</v>
      </c>
      <c r="G17" s="35">
        <f>SUM(G15:G16)</f>
        <v>67</v>
      </c>
      <c r="H17" s="36">
        <f>SUM(H15:H16)</f>
        <v>72</v>
      </c>
      <c r="I17" s="36">
        <f>SUM(I15:I16)</f>
        <v>80</v>
      </c>
      <c r="J17" s="35">
        <v>90</v>
      </c>
      <c r="K17" s="37">
        <f>SUM(K15:K16)</f>
        <v>99</v>
      </c>
      <c r="L17" s="38">
        <v>105</v>
      </c>
      <c r="M17" s="32">
        <f>L17-K17</f>
        <v>6</v>
      </c>
      <c r="N17" s="32">
        <f>M17*D17</f>
        <v>117.30000000000001</v>
      </c>
      <c r="O17" s="38">
        <f>SUM(O15:O16)</f>
        <v>115</v>
      </c>
      <c r="P17" s="32">
        <f>O17-L17</f>
        <v>10</v>
      </c>
      <c r="Q17" s="39">
        <f>P17*D17</f>
        <v>195.5</v>
      </c>
      <c r="R17" s="11"/>
    </row>
    <row r="18" spans="1:18" ht="12.75">
      <c r="A18" s="8">
        <v>4</v>
      </c>
      <c r="B18" s="9"/>
      <c r="C18" s="9"/>
      <c r="D18" s="40"/>
      <c r="E18" s="35"/>
      <c r="F18" s="35"/>
      <c r="G18" s="36"/>
      <c r="H18" s="36"/>
      <c r="I18" s="36"/>
      <c r="J18" s="35"/>
      <c r="K18" s="37"/>
      <c r="L18" s="38"/>
      <c r="M18" s="32"/>
      <c r="N18" s="32"/>
      <c r="O18" s="38"/>
      <c r="P18" s="32"/>
      <c r="Q18" s="52"/>
      <c r="R18" s="11">
        <v>4</v>
      </c>
    </row>
    <row r="19" spans="1:18" ht="12.75">
      <c r="A19" s="8"/>
      <c r="B19" s="9">
        <v>24.4</v>
      </c>
      <c r="C19" s="9">
        <v>26.73</v>
      </c>
      <c r="D19" s="40">
        <v>29.05</v>
      </c>
      <c r="E19" s="35">
        <f>'[1]вода 2-е пол 10г.'!X19</f>
        <v>102</v>
      </c>
      <c r="F19" s="35">
        <v>104</v>
      </c>
      <c r="G19" s="36">
        <v>106</v>
      </c>
      <c r="H19" s="36">
        <v>108</v>
      </c>
      <c r="I19" s="36">
        <v>108</v>
      </c>
      <c r="J19" s="35">
        <v>110</v>
      </c>
      <c r="K19" s="37">
        <v>116</v>
      </c>
      <c r="L19" s="38">
        <v>130</v>
      </c>
      <c r="M19" s="32">
        <f>L19-K19</f>
        <v>14</v>
      </c>
      <c r="N19" s="32">
        <f>M19*D19</f>
        <v>406.7</v>
      </c>
      <c r="O19" s="38">
        <v>139.7</v>
      </c>
      <c r="P19" s="32">
        <f>O19-L19</f>
        <v>9.699999999999989</v>
      </c>
      <c r="Q19" s="39">
        <f>P19*D19</f>
        <v>281.7849999999997</v>
      </c>
      <c r="R19" s="11"/>
    </row>
    <row r="20" spans="1:18" ht="12.75">
      <c r="A20" s="8"/>
      <c r="B20" s="9">
        <v>79.9</v>
      </c>
      <c r="C20" s="9">
        <v>79.9</v>
      </c>
      <c r="D20" s="40">
        <v>79.9</v>
      </c>
      <c r="E20" s="35">
        <f>'[1]вода 2-е пол 10г.'!X20</f>
        <v>17</v>
      </c>
      <c r="F20" s="35">
        <v>18</v>
      </c>
      <c r="G20" s="36">
        <v>18</v>
      </c>
      <c r="H20" s="36">
        <v>19</v>
      </c>
      <c r="I20" s="36">
        <v>19</v>
      </c>
      <c r="J20" s="35">
        <v>19</v>
      </c>
      <c r="K20" s="37">
        <v>20</v>
      </c>
      <c r="L20" s="38">
        <v>23</v>
      </c>
      <c r="M20" s="32">
        <f>L20-K20</f>
        <v>3</v>
      </c>
      <c r="N20" s="32">
        <f>M20*D20</f>
        <v>239.70000000000002</v>
      </c>
      <c r="O20" s="38">
        <v>24.2</v>
      </c>
      <c r="P20" s="32">
        <f>O20-L20</f>
        <v>1.1999999999999993</v>
      </c>
      <c r="Q20" s="39">
        <f>P20*D20</f>
        <v>95.87999999999995</v>
      </c>
      <c r="R20" s="11"/>
    </row>
    <row r="21" spans="1:18" ht="12.75">
      <c r="A21" s="8"/>
      <c r="B21" s="9">
        <v>16.43</v>
      </c>
      <c r="C21" s="9">
        <v>17.98</v>
      </c>
      <c r="D21" s="40">
        <v>19.55</v>
      </c>
      <c r="E21" s="35">
        <f>'[1]вода 2-е пол 10г.'!X21</f>
        <v>119</v>
      </c>
      <c r="F21" s="35">
        <v>122</v>
      </c>
      <c r="G21" s="36">
        <f>SUM(G19:G20)</f>
        <v>124</v>
      </c>
      <c r="H21" s="36">
        <f>SUM(H19:H20)</f>
        <v>127</v>
      </c>
      <c r="I21" s="36">
        <f>SUM(I19:I20)</f>
        <v>127</v>
      </c>
      <c r="J21" s="35">
        <v>129</v>
      </c>
      <c r="K21" s="37">
        <f>SUM(K19:K20)</f>
        <v>136</v>
      </c>
      <c r="L21" s="38">
        <v>153</v>
      </c>
      <c r="M21" s="32">
        <f>L21-K21</f>
        <v>17</v>
      </c>
      <c r="N21" s="32">
        <f>M21*D21</f>
        <v>332.35</v>
      </c>
      <c r="O21" s="38">
        <f>SUM(O19:O20)</f>
        <v>163.89999999999998</v>
      </c>
      <c r="P21" s="32">
        <f>O21-L21</f>
        <v>10.899999999999977</v>
      </c>
      <c r="Q21" s="39">
        <f>P21*D21</f>
        <v>213.09499999999957</v>
      </c>
      <c r="R21" s="11"/>
    </row>
    <row r="22" spans="1:18" ht="12.75">
      <c r="A22" s="8">
        <v>5</v>
      </c>
      <c r="B22" s="9"/>
      <c r="C22" s="9"/>
      <c r="D22" s="40"/>
      <c r="E22" s="35"/>
      <c r="F22" s="35"/>
      <c r="G22" s="36"/>
      <c r="H22" s="36"/>
      <c r="I22" s="36"/>
      <c r="J22" s="35"/>
      <c r="K22" s="37"/>
      <c r="L22" s="38"/>
      <c r="M22" s="32"/>
      <c r="N22" s="32"/>
      <c r="O22" s="38"/>
      <c r="P22" s="32"/>
      <c r="Q22" s="39"/>
      <c r="R22" s="11">
        <v>5</v>
      </c>
    </row>
    <row r="23" spans="1:18" ht="12.75">
      <c r="A23" s="8"/>
      <c r="B23" s="12"/>
      <c r="C23" s="12"/>
      <c r="D23" s="40"/>
      <c r="E23" s="35">
        <f>'[1]вода 2-е пол 10г.'!X23</f>
        <v>195.275</v>
      </c>
      <c r="F23" s="35">
        <v>204.555</v>
      </c>
      <c r="G23" s="36">
        <v>213.22</v>
      </c>
      <c r="H23" s="36">
        <v>220.86</v>
      </c>
      <c r="I23" s="36">
        <v>229.95</v>
      </c>
      <c r="J23" s="35">
        <v>235.7</v>
      </c>
      <c r="K23" s="37">
        <v>242.9</v>
      </c>
      <c r="L23" s="38">
        <v>250.125</v>
      </c>
      <c r="M23" s="32">
        <f aca="true" t="shared" si="0" ref="M23:M29">L23-K23</f>
        <v>7.224999999999994</v>
      </c>
      <c r="N23" s="32">
        <f aca="true" t="shared" si="1" ref="N23:N29">M23*D23</f>
        <v>0</v>
      </c>
      <c r="O23" s="38">
        <v>255.1</v>
      </c>
      <c r="P23" s="32">
        <f aca="true" t="shared" si="2" ref="P23:P29">O23-L23</f>
        <v>4.974999999999994</v>
      </c>
      <c r="Q23" s="39"/>
      <c r="R23" s="11"/>
    </row>
    <row r="24" spans="1:18" ht="12.75">
      <c r="A24" s="8"/>
      <c r="B24" s="9"/>
      <c r="C24" s="9"/>
      <c r="D24" s="40"/>
      <c r="E24" s="35">
        <f>'[1]вода 2-е пол 10г.'!X24</f>
        <v>41.815</v>
      </c>
      <c r="F24" s="35">
        <v>43.585</v>
      </c>
      <c r="G24" s="36">
        <v>44.851</v>
      </c>
      <c r="H24" s="36">
        <v>46.1</v>
      </c>
      <c r="I24" s="36">
        <v>47.64</v>
      </c>
      <c r="J24" s="35">
        <v>48.4</v>
      </c>
      <c r="K24" s="37">
        <v>49.7</v>
      </c>
      <c r="L24" s="38">
        <v>50.865</v>
      </c>
      <c r="M24" s="32">
        <f t="shared" si="0"/>
        <v>1.1649999999999991</v>
      </c>
      <c r="N24" s="32">
        <f t="shared" si="1"/>
        <v>0</v>
      </c>
      <c r="O24" s="38">
        <v>52.54</v>
      </c>
      <c r="P24" s="32">
        <f t="shared" si="2"/>
        <v>1.6749999999999972</v>
      </c>
      <c r="Q24" s="39"/>
      <c r="R24" s="11"/>
    </row>
    <row r="25" spans="1:18" ht="12.75">
      <c r="A25" s="8"/>
      <c r="B25" s="9">
        <v>24.4</v>
      </c>
      <c r="C25" s="9">
        <v>26.73</v>
      </c>
      <c r="D25" s="40">
        <v>29.05</v>
      </c>
      <c r="E25" s="35">
        <f>'[1]вода 2-е пол 10г.'!X25</f>
        <v>237.09</v>
      </c>
      <c r="F25" s="35">
        <f>SUM(F23:F24)</f>
        <v>248.14000000000001</v>
      </c>
      <c r="G25" s="36">
        <f>SUM(G23:G24)</f>
        <v>258.071</v>
      </c>
      <c r="H25" s="36">
        <f>SUM(H23:H24)</f>
        <v>266.96000000000004</v>
      </c>
      <c r="I25" s="36">
        <f>SUM(I23:I24)</f>
        <v>277.59</v>
      </c>
      <c r="J25" s="35">
        <v>284.1</v>
      </c>
      <c r="K25" s="37">
        <f>SUM(K23:K24)</f>
        <v>292.6</v>
      </c>
      <c r="L25" s="38">
        <f>SUM(L23:L24)</f>
        <v>300.99</v>
      </c>
      <c r="M25" s="32">
        <f t="shared" si="0"/>
        <v>8.389999999999986</v>
      </c>
      <c r="N25" s="54">
        <f t="shared" si="1"/>
        <v>243.7294999999996</v>
      </c>
      <c r="O25" s="56">
        <f>SUM(O23:O24)</f>
        <v>307.64</v>
      </c>
      <c r="P25" s="32">
        <f t="shared" si="2"/>
        <v>6.649999999999977</v>
      </c>
      <c r="Q25" s="39">
        <f>P25*D25</f>
        <v>193.18249999999935</v>
      </c>
      <c r="R25" s="11"/>
    </row>
    <row r="26" spans="1:18" ht="12.75">
      <c r="A26" s="8"/>
      <c r="B26" s="12"/>
      <c r="C26" s="12"/>
      <c r="D26" s="40"/>
      <c r="E26" s="35">
        <f>'[1]вода 2-е пол 10г.'!X26</f>
        <v>42.78</v>
      </c>
      <c r="F26" s="35">
        <v>45.835</v>
      </c>
      <c r="G26" s="36">
        <v>49.287</v>
      </c>
      <c r="H26" s="36">
        <v>51.83</v>
      </c>
      <c r="I26" s="36">
        <v>54.37</v>
      </c>
      <c r="J26" s="35">
        <v>56.2</v>
      </c>
      <c r="K26" s="37">
        <v>58.5</v>
      </c>
      <c r="L26" s="38">
        <v>60.79</v>
      </c>
      <c r="M26" s="32">
        <f t="shared" si="0"/>
        <v>2.289999999999999</v>
      </c>
      <c r="N26" s="32">
        <f t="shared" si="1"/>
        <v>0</v>
      </c>
      <c r="O26" s="38">
        <v>61.03</v>
      </c>
      <c r="P26" s="32">
        <f t="shared" si="2"/>
        <v>0.240000000000002</v>
      </c>
      <c r="Q26" s="39"/>
      <c r="R26" s="11"/>
    </row>
    <row r="27" spans="1:18" ht="12.75">
      <c r="A27" s="8"/>
      <c r="B27" s="9"/>
      <c r="C27" s="9"/>
      <c r="D27" s="40"/>
      <c r="E27" s="35">
        <f>'[1]вода 2-е пол 10г.'!X27</f>
        <v>21.795</v>
      </c>
      <c r="F27" s="35">
        <v>23.985</v>
      </c>
      <c r="G27" s="36">
        <v>25.743</v>
      </c>
      <c r="H27" s="36">
        <v>27.4</v>
      </c>
      <c r="I27" s="36">
        <v>29.03</v>
      </c>
      <c r="J27" s="35">
        <v>30.3</v>
      </c>
      <c r="K27" s="37">
        <v>31.2</v>
      </c>
      <c r="L27" s="38">
        <v>32.13</v>
      </c>
      <c r="M27" s="32">
        <f t="shared" si="0"/>
        <v>0.9300000000000033</v>
      </c>
      <c r="N27" s="32">
        <f t="shared" si="1"/>
        <v>0</v>
      </c>
      <c r="O27" s="38">
        <v>32.43</v>
      </c>
      <c r="P27" s="32">
        <f t="shared" si="2"/>
        <v>0.29999999999999716</v>
      </c>
      <c r="Q27" s="39"/>
      <c r="R27" s="11"/>
    </row>
    <row r="28" spans="1:18" ht="12.75">
      <c r="A28" s="8"/>
      <c r="B28" s="9">
        <v>79.9</v>
      </c>
      <c r="C28" s="9">
        <v>79.9</v>
      </c>
      <c r="D28" s="40">
        <v>79.9</v>
      </c>
      <c r="E28" s="35">
        <f>'[1]вода 2-е пол 10г.'!X28</f>
        <v>64.575</v>
      </c>
      <c r="F28" s="35">
        <f>SUM(F26:F27)</f>
        <v>69.82</v>
      </c>
      <c r="G28" s="36">
        <f>SUM(G26:G27)</f>
        <v>75.03</v>
      </c>
      <c r="H28" s="36">
        <f>SUM(H26:H27)</f>
        <v>79.22999999999999</v>
      </c>
      <c r="I28" s="36">
        <f>SUM(I26:I27)</f>
        <v>83.4</v>
      </c>
      <c r="J28" s="35">
        <v>86.5</v>
      </c>
      <c r="K28" s="37">
        <f>SUM(K26:K27)</f>
        <v>89.7</v>
      </c>
      <c r="L28" s="38">
        <f>SUM(L26:L27)</f>
        <v>92.92</v>
      </c>
      <c r="M28" s="32">
        <f t="shared" si="0"/>
        <v>3.219999999999999</v>
      </c>
      <c r="N28" s="54">
        <f t="shared" si="1"/>
        <v>257.2779999999999</v>
      </c>
      <c r="O28" s="56">
        <f>SUM(O26:O27)</f>
        <v>93.46000000000001</v>
      </c>
      <c r="P28" s="32">
        <f t="shared" si="2"/>
        <v>0.5400000000000063</v>
      </c>
      <c r="Q28" s="39">
        <f>P28*D28</f>
        <v>43.146000000000505</v>
      </c>
      <c r="R28" s="11"/>
    </row>
    <row r="29" spans="1:18" ht="12.75">
      <c r="A29" s="8"/>
      <c r="B29" s="9">
        <v>16.43</v>
      </c>
      <c r="C29" s="9">
        <v>17.98</v>
      </c>
      <c r="D29" s="40">
        <v>19.55</v>
      </c>
      <c r="E29" s="35">
        <f>'[1]вода 2-е пол 10г.'!X29</f>
        <v>301.665</v>
      </c>
      <c r="F29" s="35">
        <f>F28+F25</f>
        <v>317.96000000000004</v>
      </c>
      <c r="G29" s="36">
        <f>G28+G25</f>
        <v>333.101</v>
      </c>
      <c r="H29" s="36">
        <f>H28+H25</f>
        <v>346.19000000000005</v>
      </c>
      <c r="I29" s="36">
        <f>I28+I25</f>
        <v>360.99</v>
      </c>
      <c r="J29" s="35">
        <v>370.6</v>
      </c>
      <c r="K29" s="37">
        <f>K25+K28</f>
        <v>382.3</v>
      </c>
      <c r="L29" s="38">
        <f>L28+L25</f>
        <v>393.91</v>
      </c>
      <c r="M29" s="32">
        <f t="shared" si="0"/>
        <v>11.610000000000014</v>
      </c>
      <c r="N29" s="54">
        <f t="shared" si="1"/>
        <v>226.97550000000027</v>
      </c>
      <c r="O29" s="56">
        <f>O25+O28</f>
        <v>401.1</v>
      </c>
      <c r="P29" s="32">
        <f t="shared" si="2"/>
        <v>7.189999999999998</v>
      </c>
      <c r="Q29" s="39">
        <f>P29*D29</f>
        <v>140.56449999999995</v>
      </c>
      <c r="R29" s="11"/>
    </row>
    <row r="30" spans="1:18" ht="12.75">
      <c r="A30" s="8">
        <v>6</v>
      </c>
      <c r="B30" s="9"/>
      <c r="C30" s="9"/>
      <c r="D30" s="40"/>
      <c r="E30" s="35"/>
      <c r="F30" s="35"/>
      <c r="G30" s="36"/>
      <c r="H30" s="36"/>
      <c r="I30" s="36"/>
      <c r="J30" s="35"/>
      <c r="K30" s="37"/>
      <c r="L30" s="38"/>
      <c r="M30" s="32"/>
      <c r="N30" s="32"/>
      <c r="O30" s="38"/>
      <c r="P30" s="32"/>
      <c r="Q30" s="52"/>
      <c r="R30" s="11">
        <v>6</v>
      </c>
    </row>
    <row r="31" spans="1:18" ht="12.75">
      <c r="A31" s="8"/>
      <c r="B31" s="9">
        <v>24.4</v>
      </c>
      <c r="C31" s="9">
        <v>26.73</v>
      </c>
      <c r="D31" s="40">
        <v>29.05</v>
      </c>
      <c r="E31" s="35">
        <f>'[1]вода 2-е пол 10г.'!X31</f>
        <v>30</v>
      </c>
      <c r="F31" s="35">
        <v>30</v>
      </c>
      <c r="G31" s="35">
        <v>30</v>
      </c>
      <c r="H31" s="35">
        <v>30</v>
      </c>
      <c r="I31" s="35">
        <v>30</v>
      </c>
      <c r="J31" s="35">
        <v>30</v>
      </c>
      <c r="K31" s="35">
        <v>30</v>
      </c>
      <c r="L31" s="35">
        <v>30</v>
      </c>
      <c r="M31" s="32">
        <f>L31-K31</f>
        <v>0</v>
      </c>
      <c r="N31" s="32">
        <f>M31*D31</f>
        <v>0</v>
      </c>
      <c r="O31" s="38">
        <v>30</v>
      </c>
      <c r="P31" s="32">
        <f>O31-L31</f>
        <v>0</v>
      </c>
      <c r="Q31" s="39">
        <f>P31*D31</f>
        <v>0</v>
      </c>
      <c r="R31" s="11"/>
    </row>
    <row r="32" spans="1:18" ht="12.75">
      <c r="A32" s="8"/>
      <c r="B32" s="9">
        <v>79.9</v>
      </c>
      <c r="C32" s="9">
        <v>79.9</v>
      </c>
      <c r="D32" s="40">
        <v>79.9</v>
      </c>
      <c r="E32" s="35">
        <f>'[1]вода 2-е пол 10г.'!X32</f>
        <v>15</v>
      </c>
      <c r="F32" s="35">
        <v>15</v>
      </c>
      <c r="G32" s="35">
        <v>15</v>
      </c>
      <c r="H32" s="35">
        <v>15</v>
      </c>
      <c r="I32" s="35">
        <v>15</v>
      </c>
      <c r="J32" s="35">
        <v>15</v>
      </c>
      <c r="K32" s="35">
        <v>15</v>
      </c>
      <c r="L32" s="35">
        <v>15</v>
      </c>
      <c r="M32" s="32">
        <f>L32-K32</f>
        <v>0</v>
      </c>
      <c r="N32" s="32">
        <f>M32*D32</f>
        <v>0</v>
      </c>
      <c r="O32" s="38">
        <v>15</v>
      </c>
      <c r="P32" s="32">
        <f>O32-L32</f>
        <v>0</v>
      </c>
      <c r="Q32" s="39">
        <f>P32*D32</f>
        <v>0</v>
      </c>
      <c r="R32" s="11"/>
    </row>
    <row r="33" spans="1:18" ht="12.75">
      <c r="A33" s="8"/>
      <c r="B33" s="9">
        <v>16.43</v>
      </c>
      <c r="C33" s="9">
        <v>17.98</v>
      </c>
      <c r="D33" s="40">
        <v>19.55</v>
      </c>
      <c r="E33" s="35">
        <f>'[1]вода 2-е пол 10г.'!X33</f>
        <v>45</v>
      </c>
      <c r="F33" s="35">
        <v>45</v>
      </c>
      <c r="G33" s="35">
        <v>45</v>
      </c>
      <c r="H33" s="35">
        <v>45</v>
      </c>
      <c r="I33" s="35">
        <v>45</v>
      </c>
      <c r="J33" s="35">
        <v>45</v>
      </c>
      <c r="K33" s="35">
        <v>45</v>
      </c>
      <c r="L33" s="35">
        <v>45</v>
      </c>
      <c r="M33" s="32">
        <f>L33-K33</f>
        <v>0</v>
      </c>
      <c r="N33" s="32">
        <f>M33*D33</f>
        <v>0</v>
      </c>
      <c r="O33" s="38">
        <f>SUM(O31:O32)</f>
        <v>45</v>
      </c>
      <c r="P33" s="32">
        <f>O33-L33</f>
        <v>0</v>
      </c>
      <c r="Q33" s="39">
        <f>P33*D33</f>
        <v>0</v>
      </c>
      <c r="R33" s="11"/>
    </row>
    <row r="34" spans="1:18" ht="12.75">
      <c r="A34" s="8">
        <v>7</v>
      </c>
      <c r="B34" s="9"/>
      <c r="C34" s="9"/>
      <c r="D34" s="40"/>
      <c r="E34" s="35"/>
      <c r="F34" s="35"/>
      <c r="G34" s="36"/>
      <c r="H34" s="36"/>
      <c r="I34" s="36"/>
      <c r="J34" s="35"/>
      <c r="K34" s="37"/>
      <c r="L34" s="38"/>
      <c r="M34" s="32"/>
      <c r="N34" s="32"/>
      <c r="O34" s="38"/>
      <c r="P34" s="32"/>
      <c r="Q34" s="52"/>
      <c r="R34" s="11">
        <v>7</v>
      </c>
    </row>
    <row r="35" spans="1:18" ht="12.75">
      <c r="A35" s="8"/>
      <c r="B35" s="9">
        <v>24.4</v>
      </c>
      <c r="C35" s="9">
        <v>26.73</v>
      </c>
      <c r="D35" s="40">
        <v>29.05</v>
      </c>
      <c r="E35" s="35">
        <f>'[1]вода 2-е пол 10г.'!X35</f>
        <v>0</v>
      </c>
      <c r="F35" s="35"/>
      <c r="G35" s="36"/>
      <c r="H35" s="36"/>
      <c r="I35" s="36"/>
      <c r="J35" s="35"/>
      <c r="K35" s="37">
        <v>0</v>
      </c>
      <c r="L35" s="38">
        <v>15</v>
      </c>
      <c r="M35" s="32">
        <f>L35-K35</f>
        <v>15</v>
      </c>
      <c r="N35" s="32">
        <f>M35*D35</f>
        <v>435.75</v>
      </c>
      <c r="O35" s="38">
        <v>20</v>
      </c>
      <c r="P35" s="32">
        <f>O35-L35</f>
        <v>5</v>
      </c>
      <c r="Q35" s="39">
        <f>P35*D35</f>
        <v>145.25</v>
      </c>
      <c r="R35" s="11"/>
    </row>
    <row r="36" spans="1:18" ht="12.75">
      <c r="A36" s="8"/>
      <c r="B36" s="9">
        <v>79.9</v>
      </c>
      <c r="C36" s="9">
        <v>79.9</v>
      </c>
      <c r="D36" s="40">
        <v>79.9</v>
      </c>
      <c r="E36" s="35">
        <f>'[1]вода 2-е пол 10г.'!X36</f>
        <v>0</v>
      </c>
      <c r="F36" s="35"/>
      <c r="G36" s="36"/>
      <c r="H36" s="36"/>
      <c r="I36" s="36"/>
      <c r="J36" s="35"/>
      <c r="K36" s="37">
        <v>0</v>
      </c>
      <c r="L36" s="38">
        <v>0</v>
      </c>
      <c r="M36" s="32">
        <f>L36-K36</f>
        <v>0</v>
      </c>
      <c r="N36" s="32">
        <f>M36*D36</f>
        <v>0</v>
      </c>
      <c r="O36" s="38">
        <v>5</v>
      </c>
      <c r="P36" s="32">
        <f>O36-L36</f>
        <v>5</v>
      </c>
      <c r="Q36" s="39">
        <f>P36*D36</f>
        <v>399.5</v>
      </c>
      <c r="R36" s="11"/>
    </row>
    <row r="37" spans="1:18" ht="12.75">
      <c r="A37" s="8"/>
      <c r="B37" s="9">
        <v>16.43</v>
      </c>
      <c r="C37" s="9">
        <v>17.98</v>
      </c>
      <c r="D37" s="40">
        <v>19.55</v>
      </c>
      <c r="E37" s="35">
        <f>'[1]вода 2-е пол 10г.'!X37</f>
        <v>0</v>
      </c>
      <c r="F37" s="35"/>
      <c r="G37" s="36"/>
      <c r="H37" s="36"/>
      <c r="I37" s="36"/>
      <c r="J37" s="35"/>
      <c r="K37" s="37">
        <v>0</v>
      </c>
      <c r="L37" s="38">
        <v>15</v>
      </c>
      <c r="M37" s="32">
        <f>L37-K37</f>
        <v>15</v>
      </c>
      <c r="N37" s="32">
        <f>M37*D37</f>
        <v>293.25</v>
      </c>
      <c r="O37" s="38">
        <f>SUM(O35:O36)</f>
        <v>25</v>
      </c>
      <c r="P37" s="32">
        <f>O37-L37</f>
        <v>10</v>
      </c>
      <c r="Q37" s="39">
        <f>P37*D37</f>
        <v>195.5</v>
      </c>
      <c r="R37" s="11"/>
    </row>
    <row r="38" spans="1:18" ht="12.75">
      <c r="A38" s="8">
        <v>8</v>
      </c>
      <c r="B38" s="9"/>
      <c r="C38" s="9"/>
      <c r="D38" s="40"/>
      <c r="E38" s="35"/>
      <c r="F38" s="35"/>
      <c r="G38" s="36"/>
      <c r="H38" s="36"/>
      <c r="I38" s="36"/>
      <c r="J38" s="35"/>
      <c r="K38" s="37"/>
      <c r="L38" s="38"/>
      <c r="M38" s="32"/>
      <c r="N38" s="32"/>
      <c r="O38" s="38"/>
      <c r="P38" s="32"/>
      <c r="Q38" s="52"/>
      <c r="R38" s="11">
        <v>8</v>
      </c>
    </row>
    <row r="39" spans="1:18" ht="12.75">
      <c r="A39" s="8"/>
      <c r="B39" s="9">
        <v>24.4</v>
      </c>
      <c r="C39" s="9">
        <v>26.73</v>
      </c>
      <c r="D39" s="40">
        <v>29.05</v>
      </c>
      <c r="E39" s="35">
        <f>'[1]вода 2-е пол 10г.'!X39</f>
        <v>123.435</v>
      </c>
      <c r="F39" s="35">
        <v>131.276</v>
      </c>
      <c r="G39" s="36">
        <v>138.511</v>
      </c>
      <c r="H39" s="36">
        <v>143</v>
      </c>
      <c r="I39" s="36">
        <v>151.62</v>
      </c>
      <c r="J39" s="35">
        <v>156.5</v>
      </c>
      <c r="K39" s="37">
        <v>162.1</v>
      </c>
      <c r="L39" s="38">
        <v>165.17</v>
      </c>
      <c r="M39" s="32">
        <f>L39-K39</f>
        <v>3.069999999999993</v>
      </c>
      <c r="N39" s="32">
        <f>M39*D39</f>
        <v>89.18349999999981</v>
      </c>
      <c r="O39" s="38">
        <v>167.44</v>
      </c>
      <c r="P39" s="32">
        <f>O39-L39</f>
        <v>2.2700000000000102</v>
      </c>
      <c r="Q39" s="39">
        <f>P39*D39</f>
        <v>65.9435000000003</v>
      </c>
      <c r="R39" s="11"/>
    </row>
    <row r="40" spans="1:18" ht="12.75">
      <c r="A40" s="8"/>
      <c r="B40" s="9">
        <v>79.9</v>
      </c>
      <c r="C40" s="9">
        <v>79.9</v>
      </c>
      <c r="D40" s="40">
        <v>79.9</v>
      </c>
      <c r="E40" s="35">
        <f>'[1]вода 2-е пол 10г.'!X40</f>
        <v>59.994</v>
      </c>
      <c r="F40" s="35">
        <v>63.146</v>
      </c>
      <c r="G40" s="36">
        <v>66.4</v>
      </c>
      <c r="H40" s="36">
        <v>70.51</v>
      </c>
      <c r="I40" s="36">
        <v>74.27</v>
      </c>
      <c r="J40" s="35">
        <v>77.7</v>
      </c>
      <c r="K40" s="37">
        <v>81.6</v>
      </c>
      <c r="L40" s="38">
        <v>82.599</v>
      </c>
      <c r="M40" s="32">
        <f>L40-K40</f>
        <v>0.9990000000000094</v>
      </c>
      <c r="N40" s="32">
        <f>M40*D40</f>
        <v>79.82010000000076</v>
      </c>
      <c r="O40" s="38">
        <v>83.04</v>
      </c>
      <c r="P40" s="32">
        <f>O40-L40</f>
        <v>0.4410000000000025</v>
      </c>
      <c r="Q40" s="39">
        <f>P40*D40</f>
        <v>35.2359000000002</v>
      </c>
      <c r="R40" s="11"/>
    </row>
    <row r="41" spans="1:18" ht="12.75">
      <c r="A41" s="8"/>
      <c r="B41" s="9">
        <v>16.43</v>
      </c>
      <c r="C41" s="9">
        <v>17.98</v>
      </c>
      <c r="D41" s="40">
        <v>19.55</v>
      </c>
      <c r="E41" s="35">
        <f>'[1]вода 2-е пол 10г.'!X41</f>
        <v>183.429</v>
      </c>
      <c r="F41" s="35">
        <f>SUM(F39:F40)</f>
        <v>194.42200000000003</v>
      </c>
      <c r="G41" s="36">
        <f>SUM(G39:G40)</f>
        <v>204.911</v>
      </c>
      <c r="H41" s="36">
        <f>SUM(H39:H40)</f>
        <v>213.51</v>
      </c>
      <c r="I41" s="36">
        <f>SUM(I39:I40)</f>
        <v>225.89</v>
      </c>
      <c r="J41" s="35">
        <v>234.2</v>
      </c>
      <c r="K41" s="37">
        <f>SUM(K39:K40)</f>
        <v>243.7</v>
      </c>
      <c r="L41" s="38">
        <f>L40+L39</f>
        <v>247.769</v>
      </c>
      <c r="M41" s="32">
        <f>L41-K41</f>
        <v>4.069000000000017</v>
      </c>
      <c r="N41" s="32">
        <f>M41*D41</f>
        <v>79.54895000000033</v>
      </c>
      <c r="O41" s="38">
        <f>SUM(O39:O40)</f>
        <v>250.48000000000002</v>
      </c>
      <c r="P41" s="32">
        <f>O41-L41</f>
        <v>2.7110000000000127</v>
      </c>
      <c r="Q41" s="39">
        <f>P41*D41</f>
        <v>53.00005000000025</v>
      </c>
      <c r="R41" s="11"/>
    </row>
    <row r="42" spans="1:18" ht="12.75">
      <c r="A42" s="8">
        <v>9</v>
      </c>
      <c r="B42" s="9"/>
      <c r="C42" s="9"/>
      <c r="D42" s="40"/>
      <c r="E42" s="35">
        <f>'[1]вода 2-е пол 10г.'!X42</f>
        <v>0</v>
      </c>
      <c r="F42" s="35"/>
      <c r="G42" s="36"/>
      <c r="H42" s="36"/>
      <c r="I42" s="36"/>
      <c r="J42" s="35"/>
      <c r="K42" s="37"/>
      <c r="L42" s="38"/>
      <c r="M42" s="32"/>
      <c r="N42" s="32"/>
      <c r="O42" s="38"/>
      <c r="P42" s="32"/>
      <c r="Q42" s="52"/>
      <c r="R42" s="11">
        <v>9</v>
      </c>
    </row>
    <row r="43" spans="1:18" ht="12.75">
      <c r="A43" s="8"/>
      <c r="B43" s="9">
        <v>24.4</v>
      </c>
      <c r="C43" s="9">
        <v>26.73</v>
      </c>
      <c r="D43" s="40">
        <v>29.05</v>
      </c>
      <c r="E43" s="35"/>
      <c r="F43" s="35"/>
      <c r="G43" s="36"/>
      <c r="H43" s="36"/>
      <c r="I43" s="36"/>
      <c r="J43" s="35"/>
      <c r="K43" s="37"/>
      <c r="L43" s="38"/>
      <c r="M43" s="32"/>
      <c r="N43" s="32"/>
      <c r="O43" s="38"/>
      <c r="P43" s="32"/>
      <c r="Q43" s="52"/>
      <c r="R43" s="11"/>
    </row>
    <row r="44" spans="1:18" ht="12.75">
      <c r="A44" s="8"/>
      <c r="B44" s="9">
        <v>79.9</v>
      </c>
      <c r="C44" s="9">
        <v>79.9</v>
      </c>
      <c r="D44" s="40">
        <v>79.9</v>
      </c>
      <c r="E44" s="35"/>
      <c r="F44" s="35"/>
      <c r="G44" s="36"/>
      <c r="H44" s="36"/>
      <c r="I44" s="36"/>
      <c r="J44" s="35"/>
      <c r="K44" s="37"/>
      <c r="L44" s="38"/>
      <c r="M44" s="32"/>
      <c r="N44" s="32"/>
      <c r="O44" s="38"/>
      <c r="P44" s="32"/>
      <c r="Q44" s="52"/>
      <c r="R44" s="11"/>
    </row>
    <row r="45" spans="1:18" ht="12.75">
      <c r="A45" s="8"/>
      <c r="B45" s="9">
        <v>16.43</v>
      </c>
      <c r="C45" s="9">
        <v>17.98</v>
      </c>
      <c r="D45" s="40">
        <v>19.55</v>
      </c>
      <c r="E45" s="35"/>
      <c r="F45" s="35"/>
      <c r="G45" s="36"/>
      <c r="H45" s="36"/>
      <c r="I45" s="36"/>
      <c r="J45" s="35"/>
      <c r="K45" s="37"/>
      <c r="L45" s="38"/>
      <c r="M45" s="32"/>
      <c r="N45" s="32"/>
      <c r="O45" s="38"/>
      <c r="P45" s="32"/>
      <c r="Q45" s="52"/>
      <c r="R45" s="11"/>
    </row>
    <row r="46" spans="1:18" ht="12.75">
      <c r="A46" s="8">
        <v>10</v>
      </c>
      <c r="B46" s="9"/>
      <c r="C46" s="9"/>
      <c r="D46" s="40"/>
      <c r="E46" s="35"/>
      <c r="F46" s="35"/>
      <c r="G46" s="36"/>
      <c r="H46" s="36"/>
      <c r="I46" s="36"/>
      <c r="J46" s="35"/>
      <c r="K46" s="37"/>
      <c r="L46" s="38"/>
      <c r="M46" s="32"/>
      <c r="N46" s="32"/>
      <c r="O46" s="38"/>
      <c r="P46" s="32"/>
      <c r="Q46" s="52"/>
      <c r="R46" s="11">
        <v>10</v>
      </c>
    </row>
    <row r="47" spans="1:18" ht="12.75">
      <c r="A47" s="8"/>
      <c r="B47" s="9">
        <v>24.4</v>
      </c>
      <c r="C47" s="9">
        <v>26.73</v>
      </c>
      <c r="D47" s="40">
        <v>29.05</v>
      </c>
      <c r="E47" s="35"/>
      <c r="F47" s="35"/>
      <c r="G47" s="36"/>
      <c r="H47" s="36">
        <v>1.92</v>
      </c>
      <c r="I47" s="36">
        <v>2.34</v>
      </c>
      <c r="J47" s="35">
        <v>3.1</v>
      </c>
      <c r="K47" s="37">
        <v>4.4</v>
      </c>
      <c r="L47" s="38">
        <v>7.112</v>
      </c>
      <c r="M47" s="32">
        <f>L47-K47</f>
        <v>2.7119999999999997</v>
      </c>
      <c r="N47" s="32">
        <f>M47*D47</f>
        <v>78.78359999999999</v>
      </c>
      <c r="O47" s="38">
        <v>8.93</v>
      </c>
      <c r="P47" s="32">
        <f>O47-L47</f>
        <v>1.8179999999999996</v>
      </c>
      <c r="Q47" s="39">
        <f>P47*D47</f>
        <v>52.81289999999999</v>
      </c>
      <c r="R47" s="11"/>
    </row>
    <row r="48" spans="1:18" ht="12.75">
      <c r="A48" s="8"/>
      <c r="B48" s="9">
        <v>79.9</v>
      </c>
      <c r="C48" s="9">
        <v>79.9</v>
      </c>
      <c r="D48" s="40">
        <v>79.9</v>
      </c>
      <c r="E48" s="35"/>
      <c r="F48" s="35"/>
      <c r="G48" s="36"/>
      <c r="H48" s="36">
        <v>1.47</v>
      </c>
      <c r="I48" s="36">
        <v>2.22</v>
      </c>
      <c r="J48" s="35">
        <v>2.8</v>
      </c>
      <c r="K48" s="37">
        <v>2.8</v>
      </c>
      <c r="L48" s="38">
        <v>2.864</v>
      </c>
      <c r="M48" s="32">
        <f>L48-K48</f>
        <v>0.06400000000000006</v>
      </c>
      <c r="N48" s="32">
        <f>M48*D48</f>
        <v>5.113600000000005</v>
      </c>
      <c r="O48" s="38">
        <v>2.86</v>
      </c>
      <c r="P48" s="32">
        <f>O48-L48</f>
        <v>-0.0040000000000000036</v>
      </c>
      <c r="Q48" s="39">
        <v>0</v>
      </c>
      <c r="R48" s="11"/>
    </row>
    <row r="49" spans="1:18" ht="12.75">
      <c r="A49" s="8"/>
      <c r="B49" s="9">
        <v>16.43</v>
      </c>
      <c r="C49" s="9">
        <v>17.98</v>
      </c>
      <c r="D49" s="40">
        <v>19.55</v>
      </c>
      <c r="E49" s="35"/>
      <c r="F49" s="35"/>
      <c r="G49" s="36"/>
      <c r="H49" s="36">
        <f>SUM(H47:H48)</f>
        <v>3.3899999999999997</v>
      </c>
      <c r="I49" s="36">
        <f>SUM(I47:I48)</f>
        <v>4.5600000000000005</v>
      </c>
      <c r="J49" s="35">
        <v>5.9</v>
      </c>
      <c r="K49" s="37">
        <f>SUM(K47:K48)</f>
        <v>7.2</v>
      </c>
      <c r="L49" s="38">
        <f>SUM(L47:L48)</f>
        <v>9.975999999999999</v>
      </c>
      <c r="M49" s="32">
        <f>L49-K49</f>
        <v>2.775999999999999</v>
      </c>
      <c r="N49" s="32">
        <f>M49*D49</f>
        <v>54.27079999999998</v>
      </c>
      <c r="O49" s="38">
        <f>SUM(O47:O48)</f>
        <v>11.79</v>
      </c>
      <c r="P49" s="32">
        <f>O49-L49</f>
        <v>1.814</v>
      </c>
      <c r="Q49" s="39">
        <f>P49*D49</f>
        <v>35.4637</v>
      </c>
      <c r="R49" s="11"/>
    </row>
    <row r="50" spans="1:18" ht="12.75">
      <c r="A50" s="8">
        <v>11</v>
      </c>
      <c r="B50" s="9"/>
      <c r="C50" s="9"/>
      <c r="D50" s="40"/>
      <c r="E50" s="35"/>
      <c r="F50" s="35"/>
      <c r="G50" s="36"/>
      <c r="H50" s="36"/>
      <c r="I50" s="36"/>
      <c r="J50" s="35"/>
      <c r="K50" s="37"/>
      <c r="L50" s="38"/>
      <c r="M50" s="32"/>
      <c r="N50" s="32"/>
      <c r="O50" s="38"/>
      <c r="P50" s="32"/>
      <c r="Q50" s="52"/>
      <c r="R50" s="11">
        <v>11</v>
      </c>
    </row>
    <row r="51" spans="1:18" ht="12.75">
      <c r="A51" s="8"/>
      <c r="B51" s="9"/>
      <c r="C51" s="13"/>
      <c r="D51" s="40"/>
      <c r="E51" s="35">
        <f>'[1]вода 2-е пол 10г.'!X45</f>
        <v>0</v>
      </c>
      <c r="F51" s="35"/>
      <c r="G51" s="36"/>
      <c r="H51" s="36">
        <v>34.62</v>
      </c>
      <c r="I51" s="36">
        <v>34.62</v>
      </c>
      <c r="J51" s="36">
        <v>34.6</v>
      </c>
      <c r="K51" s="36">
        <v>34.6</v>
      </c>
      <c r="L51" s="36">
        <v>34.6</v>
      </c>
      <c r="M51" s="32">
        <f aca="true" t="shared" si="3" ref="M51:M57">L51-K51</f>
        <v>0</v>
      </c>
      <c r="N51" s="32">
        <f aca="true" t="shared" si="4" ref="N51:N57">M51*D51</f>
        <v>0</v>
      </c>
      <c r="O51" s="38">
        <v>35</v>
      </c>
      <c r="P51" s="32">
        <f aca="true" t="shared" si="5" ref="P51:P57">O51-L51</f>
        <v>0.3999999999999986</v>
      </c>
      <c r="Q51" s="52"/>
      <c r="R51" s="11"/>
    </row>
    <row r="52" spans="1:18" ht="12.75">
      <c r="A52" s="8"/>
      <c r="B52" s="9"/>
      <c r="C52" s="9"/>
      <c r="D52" s="40"/>
      <c r="E52" s="35"/>
      <c r="F52" s="35"/>
      <c r="G52" s="36"/>
      <c r="H52" s="36">
        <v>0.39</v>
      </c>
      <c r="I52" s="36">
        <v>0.39</v>
      </c>
      <c r="J52" s="36">
        <v>0.4</v>
      </c>
      <c r="K52" s="36">
        <v>0.4</v>
      </c>
      <c r="L52" s="36">
        <v>0.4</v>
      </c>
      <c r="M52" s="32">
        <f t="shared" si="3"/>
        <v>0</v>
      </c>
      <c r="N52" s="32">
        <f t="shared" si="4"/>
        <v>0</v>
      </c>
      <c r="O52" s="38">
        <v>0.4</v>
      </c>
      <c r="P52" s="32">
        <f t="shared" si="5"/>
        <v>0</v>
      </c>
      <c r="Q52" s="52"/>
      <c r="R52" s="11"/>
    </row>
    <row r="53" spans="1:18" ht="12.75">
      <c r="A53" s="8"/>
      <c r="B53" s="9">
        <v>24.4</v>
      </c>
      <c r="C53" s="9">
        <v>26.73</v>
      </c>
      <c r="D53" s="40">
        <v>29.05</v>
      </c>
      <c r="E53" s="35"/>
      <c r="F53" s="35"/>
      <c r="G53" s="36"/>
      <c r="H53" s="36">
        <f>SUM(H51:H52)</f>
        <v>35.01</v>
      </c>
      <c r="I53" s="36">
        <f>SUM(I51:I52)</f>
        <v>35.01</v>
      </c>
      <c r="J53" s="36">
        <v>35</v>
      </c>
      <c r="K53" s="36">
        <v>35</v>
      </c>
      <c r="L53" s="36">
        <v>35</v>
      </c>
      <c r="M53" s="32">
        <f t="shared" si="3"/>
        <v>0</v>
      </c>
      <c r="N53" s="32">
        <f t="shared" si="4"/>
        <v>0</v>
      </c>
      <c r="O53" s="38">
        <f>SUM(O51:O52)</f>
        <v>35.4</v>
      </c>
      <c r="P53" s="32">
        <f t="shared" si="5"/>
        <v>0.3999999999999986</v>
      </c>
      <c r="Q53" s="39">
        <f>P53*D53</f>
        <v>11.619999999999958</v>
      </c>
      <c r="R53" s="11"/>
    </row>
    <row r="54" spans="1:18" ht="12.75">
      <c r="A54" s="8"/>
      <c r="B54" s="9"/>
      <c r="C54" s="12"/>
      <c r="D54" s="40"/>
      <c r="E54" s="35">
        <f>'[1]вода 2-е пол 10г.'!X46</f>
        <v>0</v>
      </c>
      <c r="F54" s="35"/>
      <c r="G54" s="36"/>
      <c r="H54" s="36">
        <v>7.97</v>
      </c>
      <c r="I54" s="36">
        <v>7.97</v>
      </c>
      <c r="J54" s="36">
        <v>8</v>
      </c>
      <c r="K54" s="36">
        <v>8</v>
      </c>
      <c r="L54" s="36">
        <v>8</v>
      </c>
      <c r="M54" s="32">
        <f t="shared" si="3"/>
        <v>0</v>
      </c>
      <c r="N54" s="32">
        <f t="shared" si="4"/>
        <v>0</v>
      </c>
      <c r="O54" s="38">
        <v>25</v>
      </c>
      <c r="P54" s="32">
        <f t="shared" si="5"/>
        <v>17</v>
      </c>
      <c r="Q54" s="39"/>
      <c r="R54" s="11"/>
    </row>
    <row r="55" spans="1:18" ht="12.75">
      <c r="A55" s="8"/>
      <c r="B55" s="9"/>
      <c r="C55" s="9"/>
      <c r="D55" s="40"/>
      <c r="E55" s="35"/>
      <c r="F55" s="35"/>
      <c r="G55" s="36"/>
      <c r="H55" s="36">
        <v>0.69</v>
      </c>
      <c r="I55" s="36">
        <v>0.69</v>
      </c>
      <c r="J55" s="36">
        <v>0.7</v>
      </c>
      <c r="K55" s="36">
        <v>0.7</v>
      </c>
      <c r="L55" s="36">
        <v>0.7</v>
      </c>
      <c r="M55" s="32">
        <f t="shared" si="3"/>
        <v>0</v>
      </c>
      <c r="N55" s="32">
        <f t="shared" si="4"/>
        <v>0</v>
      </c>
      <c r="O55" s="38">
        <v>0.7</v>
      </c>
      <c r="P55" s="32">
        <f t="shared" si="5"/>
        <v>0</v>
      </c>
      <c r="Q55" s="39"/>
      <c r="R55" s="11"/>
    </row>
    <row r="56" spans="1:18" ht="12.75">
      <c r="A56" s="8"/>
      <c r="B56" s="9">
        <v>79.9</v>
      </c>
      <c r="C56" s="9">
        <v>79.9</v>
      </c>
      <c r="D56" s="40">
        <v>79.9</v>
      </c>
      <c r="E56" s="35"/>
      <c r="F56" s="35"/>
      <c r="G56" s="36"/>
      <c r="H56" s="36">
        <f>SUM(H54:H55)</f>
        <v>8.66</v>
      </c>
      <c r="I56" s="36">
        <f>SUM(I54:I55)</f>
        <v>8.66</v>
      </c>
      <c r="J56" s="36">
        <v>8.7</v>
      </c>
      <c r="K56" s="36">
        <v>8.7</v>
      </c>
      <c r="L56" s="36">
        <v>8.7</v>
      </c>
      <c r="M56" s="32">
        <f t="shared" si="3"/>
        <v>0</v>
      </c>
      <c r="N56" s="32">
        <f t="shared" si="4"/>
        <v>0</v>
      </c>
      <c r="O56" s="38">
        <f>SUM(O54:O55)</f>
        <v>25.7</v>
      </c>
      <c r="P56" s="32">
        <f t="shared" si="5"/>
        <v>17</v>
      </c>
      <c r="Q56" s="39">
        <f>P56*D56</f>
        <v>1358.3000000000002</v>
      </c>
      <c r="R56" s="11"/>
    </row>
    <row r="57" spans="1:18" ht="12.75">
      <c r="A57" s="8"/>
      <c r="B57" s="9">
        <v>16.43</v>
      </c>
      <c r="C57" s="9">
        <v>17.98</v>
      </c>
      <c r="D57" s="40">
        <v>19.55</v>
      </c>
      <c r="E57" s="35">
        <f>'[1]вода 2-е пол 10г.'!X47</f>
        <v>0</v>
      </c>
      <c r="F57" s="35"/>
      <c r="G57" s="36"/>
      <c r="H57" s="36">
        <f>H56+H53</f>
        <v>43.67</v>
      </c>
      <c r="I57" s="36">
        <f>I56+I53</f>
        <v>43.67</v>
      </c>
      <c r="J57" s="36">
        <v>43.7</v>
      </c>
      <c r="K57" s="36">
        <v>43.7</v>
      </c>
      <c r="L57" s="36">
        <v>43.7</v>
      </c>
      <c r="M57" s="32">
        <f t="shared" si="3"/>
        <v>0</v>
      </c>
      <c r="N57" s="32">
        <f t="shared" si="4"/>
        <v>0</v>
      </c>
      <c r="O57" s="38">
        <f>O56+O53</f>
        <v>61.099999999999994</v>
      </c>
      <c r="P57" s="32">
        <f t="shared" si="5"/>
        <v>17.39999999999999</v>
      </c>
      <c r="Q57" s="39">
        <f>P57*D57</f>
        <v>340.16999999999985</v>
      </c>
      <c r="R57" s="11"/>
    </row>
    <row r="58" spans="1:18" ht="12.75">
      <c r="A58" s="8">
        <v>12</v>
      </c>
      <c r="B58" s="9"/>
      <c r="C58" s="9"/>
      <c r="D58" s="40"/>
      <c r="E58" s="35"/>
      <c r="F58" s="35"/>
      <c r="G58" s="36"/>
      <c r="H58" s="36"/>
      <c r="I58" s="36"/>
      <c r="J58" s="35"/>
      <c r="K58" s="35"/>
      <c r="L58" s="35"/>
      <c r="M58" s="32"/>
      <c r="N58" s="32"/>
      <c r="O58" s="38"/>
      <c r="P58" s="32"/>
      <c r="Q58" s="52"/>
      <c r="R58" s="11">
        <v>12</v>
      </c>
    </row>
    <row r="59" spans="1:18" ht="12.75">
      <c r="A59" s="8"/>
      <c r="B59" s="9">
        <v>24.4</v>
      </c>
      <c r="C59" s="9">
        <v>26.73</v>
      </c>
      <c r="D59" s="40">
        <v>29.05</v>
      </c>
      <c r="E59" s="35">
        <v>8.947</v>
      </c>
      <c r="F59" s="35">
        <v>18.85</v>
      </c>
      <c r="G59" s="36">
        <v>22.37</v>
      </c>
      <c r="H59" s="36">
        <v>24.03</v>
      </c>
      <c r="I59" s="36">
        <v>33.72</v>
      </c>
      <c r="J59" s="35">
        <v>32.4</v>
      </c>
      <c r="K59" s="37">
        <v>36.3</v>
      </c>
      <c r="L59" s="38">
        <v>40.7</v>
      </c>
      <c r="M59" s="32">
        <f>L59-K59</f>
        <v>4.400000000000006</v>
      </c>
      <c r="N59" s="32">
        <f>M59*D59</f>
        <v>127.82000000000016</v>
      </c>
      <c r="O59" s="38">
        <v>48.7</v>
      </c>
      <c r="P59" s="32">
        <f>O59-L59</f>
        <v>8</v>
      </c>
      <c r="Q59" s="39">
        <f>P59*D59</f>
        <v>232.4</v>
      </c>
      <c r="R59" s="11"/>
    </row>
    <row r="60" spans="1:18" ht="12.75">
      <c r="A60" s="8"/>
      <c r="B60" s="9">
        <v>79.9</v>
      </c>
      <c r="C60" s="9">
        <v>79.9</v>
      </c>
      <c r="D60" s="40">
        <v>79.9</v>
      </c>
      <c r="E60" s="35">
        <v>4.767</v>
      </c>
      <c r="F60" s="35">
        <v>22.37</v>
      </c>
      <c r="G60" s="36">
        <v>18.85</v>
      </c>
      <c r="H60" s="36">
        <v>27.18</v>
      </c>
      <c r="I60" s="36">
        <v>31.58</v>
      </c>
      <c r="J60" s="35">
        <v>29.7</v>
      </c>
      <c r="K60" s="37">
        <v>33.9</v>
      </c>
      <c r="L60" s="38">
        <v>35</v>
      </c>
      <c r="M60" s="32">
        <f>L60-K60</f>
        <v>1.1000000000000014</v>
      </c>
      <c r="N60" s="32">
        <f>M60*D60</f>
        <v>87.89000000000011</v>
      </c>
      <c r="O60" s="38">
        <v>36.9</v>
      </c>
      <c r="P60" s="32">
        <f>O60-L60</f>
        <v>1.8999999999999986</v>
      </c>
      <c r="Q60" s="39">
        <f>P60*D60</f>
        <v>151.8099999999999</v>
      </c>
      <c r="R60" s="11"/>
    </row>
    <row r="61" spans="1:18" ht="12.75">
      <c r="A61" s="8"/>
      <c r="B61" s="9">
        <v>16.43</v>
      </c>
      <c r="C61" s="9">
        <v>17.98</v>
      </c>
      <c r="D61" s="40">
        <v>19.55</v>
      </c>
      <c r="E61" s="35">
        <f aca="true" t="shared" si="6" ref="E61:K61">SUM(E59:E60)</f>
        <v>13.713999999999999</v>
      </c>
      <c r="F61" s="35">
        <f t="shared" si="6"/>
        <v>41.22</v>
      </c>
      <c r="G61" s="36">
        <f t="shared" si="6"/>
        <v>41.22</v>
      </c>
      <c r="H61" s="36">
        <f t="shared" si="6"/>
        <v>51.21</v>
      </c>
      <c r="I61" s="36">
        <f t="shared" si="6"/>
        <v>65.3</v>
      </c>
      <c r="J61" s="35">
        <f t="shared" si="6"/>
        <v>62.099999999999994</v>
      </c>
      <c r="K61" s="37">
        <f t="shared" si="6"/>
        <v>70.19999999999999</v>
      </c>
      <c r="L61" s="38">
        <v>75.7</v>
      </c>
      <c r="M61" s="32">
        <f>L61-K61</f>
        <v>5.500000000000014</v>
      </c>
      <c r="N61" s="32">
        <f>M61*D61</f>
        <v>107.52500000000028</v>
      </c>
      <c r="O61" s="38">
        <f>SUM(O59:O60)</f>
        <v>85.6</v>
      </c>
      <c r="P61" s="32">
        <f>O61-L61</f>
        <v>9.899999999999991</v>
      </c>
      <c r="Q61" s="39">
        <f>P61*D61</f>
        <v>193.54499999999985</v>
      </c>
      <c r="R61" s="11"/>
    </row>
    <row r="62" spans="1:18" ht="12.75">
      <c r="A62" s="8">
        <v>13</v>
      </c>
      <c r="B62" s="9"/>
      <c r="C62" s="9"/>
      <c r="D62" s="40"/>
      <c r="E62" s="35"/>
      <c r="F62" s="35"/>
      <c r="G62" s="36"/>
      <c r="H62" s="36"/>
      <c r="I62" s="36"/>
      <c r="J62" s="35"/>
      <c r="K62" s="37"/>
      <c r="L62" s="38"/>
      <c r="M62" s="32"/>
      <c r="N62" s="32"/>
      <c r="O62" s="38"/>
      <c r="P62" s="32"/>
      <c r="Q62" s="52"/>
      <c r="R62" s="11">
        <v>13</v>
      </c>
    </row>
    <row r="63" spans="1:18" ht="12.75">
      <c r="A63" s="8"/>
      <c r="B63" s="9">
        <v>24.4</v>
      </c>
      <c r="C63" s="9">
        <v>26.73</v>
      </c>
      <c r="D63" s="40">
        <v>29.05</v>
      </c>
      <c r="E63" s="35">
        <f>'[1]вода 2-е пол 10г.'!X53</f>
        <v>25</v>
      </c>
      <c r="F63" s="35">
        <v>27</v>
      </c>
      <c r="G63" s="36">
        <v>30</v>
      </c>
      <c r="H63" s="36">
        <v>34</v>
      </c>
      <c r="I63" s="36">
        <v>39</v>
      </c>
      <c r="J63" s="35">
        <v>42</v>
      </c>
      <c r="K63" s="37">
        <v>46</v>
      </c>
      <c r="L63" s="38">
        <v>47</v>
      </c>
      <c r="M63" s="32">
        <f>L63-K63</f>
        <v>1</v>
      </c>
      <c r="N63" s="32">
        <f>M63*D63</f>
        <v>29.05</v>
      </c>
      <c r="O63" s="38"/>
      <c r="P63" s="32"/>
      <c r="Q63" s="52"/>
      <c r="R63" s="11"/>
    </row>
    <row r="64" spans="1:18" ht="12.75">
      <c r="A64" s="8"/>
      <c r="B64" s="9">
        <v>79.9</v>
      </c>
      <c r="C64" s="9">
        <v>79.9</v>
      </c>
      <c r="D64" s="40">
        <v>79.9</v>
      </c>
      <c r="E64" s="35">
        <f>'[1]вода 2-е пол 10г.'!X54</f>
        <v>10</v>
      </c>
      <c r="F64" s="35">
        <v>13</v>
      </c>
      <c r="G64" s="36">
        <v>16</v>
      </c>
      <c r="H64" s="36">
        <v>20</v>
      </c>
      <c r="I64" s="36">
        <v>23</v>
      </c>
      <c r="J64" s="35">
        <v>27</v>
      </c>
      <c r="K64" s="37">
        <v>29</v>
      </c>
      <c r="L64" s="38">
        <v>30</v>
      </c>
      <c r="M64" s="32">
        <f>L64-K64</f>
        <v>1</v>
      </c>
      <c r="N64" s="32">
        <f>M64*D64</f>
        <v>79.9</v>
      </c>
      <c r="O64" s="38"/>
      <c r="P64" s="32"/>
      <c r="Q64" s="52"/>
      <c r="R64" s="11"/>
    </row>
    <row r="65" spans="1:18" ht="12.75">
      <c r="A65" s="8"/>
      <c r="B65" s="9">
        <v>16.43</v>
      </c>
      <c r="C65" s="9">
        <v>17.98</v>
      </c>
      <c r="D65" s="40">
        <v>19.55</v>
      </c>
      <c r="E65" s="35">
        <f>'[1]вода 2-е пол 10г.'!X55</f>
        <v>35</v>
      </c>
      <c r="F65" s="35">
        <v>40</v>
      </c>
      <c r="G65" s="36">
        <v>46</v>
      </c>
      <c r="H65" s="36">
        <f>SUM(H63:H64)</f>
        <v>54</v>
      </c>
      <c r="I65" s="36">
        <f>SUM(I63:I64)</f>
        <v>62</v>
      </c>
      <c r="J65" s="35">
        <v>69</v>
      </c>
      <c r="K65" s="37">
        <f>SUM(K63:K64)</f>
        <v>75</v>
      </c>
      <c r="L65" s="38">
        <v>77</v>
      </c>
      <c r="M65" s="32">
        <f>L65-K65</f>
        <v>2</v>
      </c>
      <c r="N65" s="32">
        <f>M65*D65</f>
        <v>39.1</v>
      </c>
      <c r="O65" s="38"/>
      <c r="P65" s="32"/>
      <c r="Q65" s="52"/>
      <c r="R65" s="11"/>
    </row>
    <row r="66" spans="1:18" ht="12.75">
      <c r="A66" s="8"/>
      <c r="B66" s="9"/>
      <c r="C66" s="9"/>
      <c r="D66" s="40"/>
      <c r="E66" s="35"/>
      <c r="F66" s="35"/>
      <c r="G66" s="36"/>
      <c r="H66" s="36"/>
      <c r="I66" s="36"/>
      <c r="J66" s="35"/>
      <c r="K66" s="37"/>
      <c r="L66" s="38"/>
      <c r="M66" s="32"/>
      <c r="N66" s="32"/>
      <c r="O66" s="38"/>
      <c r="P66" s="32"/>
      <c r="Q66" s="52"/>
      <c r="R66" s="11"/>
    </row>
    <row r="67" spans="1:18" ht="12.75">
      <c r="A67" s="8">
        <v>14</v>
      </c>
      <c r="B67" s="9"/>
      <c r="C67" s="9"/>
      <c r="D67" s="40"/>
      <c r="E67" s="35"/>
      <c r="F67" s="35"/>
      <c r="G67" s="36"/>
      <c r="H67" s="36"/>
      <c r="I67" s="36"/>
      <c r="J67" s="35"/>
      <c r="K67" s="37"/>
      <c r="L67" s="38"/>
      <c r="M67" s="32"/>
      <c r="N67" s="32"/>
      <c r="O67" s="38"/>
      <c r="P67" s="32"/>
      <c r="Q67" s="52"/>
      <c r="R67" s="11">
        <v>14</v>
      </c>
    </row>
    <row r="68" spans="1:18" ht="12.75">
      <c r="A68" s="8"/>
      <c r="B68" s="9">
        <v>24.4</v>
      </c>
      <c r="C68" s="9">
        <v>26.73</v>
      </c>
      <c r="D68" s="40">
        <v>29.05</v>
      </c>
      <c r="E68" s="35">
        <f>'[1]вода 2-е пол 10г.'!X58</f>
        <v>25.471</v>
      </c>
      <c r="F68" s="35">
        <v>26.986</v>
      </c>
      <c r="G68" s="35">
        <v>26.986</v>
      </c>
      <c r="H68" s="36">
        <v>29.32</v>
      </c>
      <c r="I68" s="36">
        <v>31</v>
      </c>
      <c r="J68" s="35">
        <v>33.1</v>
      </c>
      <c r="K68" s="37">
        <v>34.6</v>
      </c>
      <c r="L68" s="38">
        <v>37.3</v>
      </c>
      <c r="M68" s="32">
        <f>L68-K68</f>
        <v>2.6999999999999957</v>
      </c>
      <c r="N68" s="32">
        <f>M68*D68</f>
        <v>78.43499999999987</v>
      </c>
      <c r="O68" s="38"/>
      <c r="P68" s="32"/>
      <c r="Q68" s="52"/>
      <c r="R68" s="11"/>
    </row>
    <row r="69" spans="1:18" ht="12.75">
      <c r="A69" s="8"/>
      <c r="B69" s="9">
        <v>79.9</v>
      </c>
      <c r="C69" s="9">
        <v>79.9</v>
      </c>
      <c r="D69" s="40">
        <v>79.9</v>
      </c>
      <c r="E69" s="35">
        <f>'[1]вода 2-е пол 10г.'!X59</f>
        <v>13.434</v>
      </c>
      <c r="F69" s="35">
        <v>15.022</v>
      </c>
      <c r="G69" s="35">
        <v>15.022</v>
      </c>
      <c r="H69" s="36">
        <v>18.08</v>
      </c>
      <c r="I69" s="36">
        <v>19.7</v>
      </c>
      <c r="J69" s="35">
        <v>21.6</v>
      </c>
      <c r="K69" s="37">
        <v>24.1</v>
      </c>
      <c r="L69" s="38">
        <v>25.3</v>
      </c>
      <c r="M69" s="32">
        <f>L69-K69</f>
        <v>1.1999999999999993</v>
      </c>
      <c r="N69" s="32">
        <f>M69*D69</f>
        <v>95.87999999999995</v>
      </c>
      <c r="O69" s="38"/>
      <c r="P69" s="32"/>
      <c r="Q69" s="52"/>
      <c r="R69" s="11"/>
    </row>
    <row r="70" spans="1:18" ht="12.75">
      <c r="A70" s="8"/>
      <c r="B70" s="9">
        <v>16.43</v>
      </c>
      <c r="C70" s="9">
        <v>17.98</v>
      </c>
      <c r="D70" s="40">
        <v>19.55</v>
      </c>
      <c r="E70" s="35">
        <f>'[1]вода 2-е пол 10г.'!X60</f>
        <v>38.905</v>
      </c>
      <c r="F70" s="35">
        <f aca="true" t="shared" si="7" ref="F70:K70">SUM(F68:F69)</f>
        <v>42.008</v>
      </c>
      <c r="G70" s="35">
        <f t="shared" si="7"/>
        <v>42.008</v>
      </c>
      <c r="H70" s="36">
        <f t="shared" si="7"/>
        <v>47.4</v>
      </c>
      <c r="I70" s="36">
        <f t="shared" si="7"/>
        <v>50.7</v>
      </c>
      <c r="J70" s="35">
        <f t="shared" si="7"/>
        <v>54.7</v>
      </c>
      <c r="K70" s="37">
        <f t="shared" si="7"/>
        <v>58.7</v>
      </c>
      <c r="L70" s="38">
        <f>L69+L68</f>
        <v>62.599999999999994</v>
      </c>
      <c r="M70" s="32">
        <f>L70-K70</f>
        <v>3.8999999999999915</v>
      </c>
      <c r="N70" s="32">
        <f>M70*D70</f>
        <v>76.24499999999983</v>
      </c>
      <c r="O70" s="38"/>
      <c r="P70" s="32"/>
      <c r="Q70" s="52"/>
      <c r="R70" s="11"/>
    </row>
    <row r="71" spans="1:18" ht="12.75">
      <c r="A71" s="8">
        <v>15</v>
      </c>
      <c r="B71" s="9"/>
      <c r="C71" s="9"/>
      <c r="D71" s="40"/>
      <c r="E71" s="35"/>
      <c r="F71" s="35"/>
      <c r="G71" s="36"/>
      <c r="H71" s="36"/>
      <c r="I71" s="36"/>
      <c r="J71" s="35"/>
      <c r="K71" s="37"/>
      <c r="L71" s="38"/>
      <c r="M71" s="32"/>
      <c r="N71" s="32"/>
      <c r="O71" s="38"/>
      <c r="P71" s="32"/>
      <c r="Q71" s="52"/>
      <c r="R71" s="11">
        <v>15</v>
      </c>
    </row>
    <row r="72" spans="1:18" ht="12.75">
      <c r="A72" s="8"/>
      <c r="B72" s="9">
        <v>24.4</v>
      </c>
      <c r="C72" s="9">
        <v>26.73</v>
      </c>
      <c r="D72" s="40">
        <v>29.05</v>
      </c>
      <c r="E72" s="35">
        <f>'[1]вода 2-е пол 10г.'!X62</f>
        <v>0</v>
      </c>
      <c r="F72" s="35"/>
      <c r="G72" s="36"/>
      <c r="H72" s="36"/>
      <c r="I72" s="36">
        <v>10.74</v>
      </c>
      <c r="J72" s="36">
        <v>10.74</v>
      </c>
      <c r="K72" s="37"/>
      <c r="L72" s="38">
        <v>28</v>
      </c>
      <c r="M72" s="32">
        <f>L72-K72</f>
        <v>28</v>
      </c>
      <c r="N72" s="32">
        <f>M72*D72</f>
        <v>813.4</v>
      </c>
      <c r="O72" s="38">
        <v>37</v>
      </c>
      <c r="P72" s="32">
        <f>O72-L72</f>
        <v>9</v>
      </c>
      <c r="Q72" s="39">
        <f>P72*D72</f>
        <v>261.45</v>
      </c>
      <c r="R72" s="11"/>
    </row>
    <row r="73" spans="1:18" ht="12.75">
      <c r="A73" s="8"/>
      <c r="B73" s="9">
        <v>79.9</v>
      </c>
      <c r="C73" s="9">
        <v>79.9</v>
      </c>
      <c r="D73" s="40">
        <v>79.9</v>
      </c>
      <c r="E73" s="35">
        <f>'[1]вода 2-е пол 10г.'!X63</f>
        <v>0</v>
      </c>
      <c r="F73" s="35"/>
      <c r="G73" s="36"/>
      <c r="H73" s="36"/>
      <c r="I73" s="36">
        <v>4.015</v>
      </c>
      <c r="J73" s="36">
        <v>4.015</v>
      </c>
      <c r="K73" s="37"/>
      <c r="L73" s="38">
        <v>8</v>
      </c>
      <c r="M73" s="32">
        <f>L73-K73</f>
        <v>8</v>
      </c>
      <c r="N73" s="32">
        <f>M73*D73</f>
        <v>639.2</v>
      </c>
      <c r="O73" s="38">
        <v>12</v>
      </c>
      <c r="P73" s="32">
        <f>O73-L73</f>
        <v>4</v>
      </c>
      <c r="Q73" s="39">
        <f>P73*D73</f>
        <v>319.6</v>
      </c>
      <c r="R73" s="11"/>
    </row>
    <row r="74" spans="1:18" ht="12.75">
      <c r="A74" s="8"/>
      <c r="B74" s="9">
        <v>16.43</v>
      </c>
      <c r="C74" s="9">
        <v>17.98</v>
      </c>
      <c r="D74" s="40">
        <v>19.55</v>
      </c>
      <c r="E74" s="35">
        <f>'[1]вода 2-е пол 10г.'!X64</f>
        <v>0</v>
      </c>
      <c r="F74" s="35"/>
      <c r="G74" s="36"/>
      <c r="H74" s="36"/>
      <c r="I74" s="36">
        <f>SUM(I72:I73)</f>
        <v>14.754999999999999</v>
      </c>
      <c r="J74" s="36">
        <f>SUM(J72:J73)</f>
        <v>14.754999999999999</v>
      </c>
      <c r="K74" s="37"/>
      <c r="L74" s="38">
        <v>36</v>
      </c>
      <c r="M74" s="32">
        <f>L74-K74</f>
        <v>36</v>
      </c>
      <c r="N74" s="32">
        <f>M74*D74</f>
        <v>703.8000000000001</v>
      </c>
      <c r="O74" s="38">
        <f>SUM(O72:O73)</f>
        <v>49</v>
      </c>
      <c r="P74" s="32">
        <f>O74-L74</f>
        <v>13</v>
      </c>
      <c r="Q74" s="39">
        <f>P74*D74</f>
        <v>254.15</v>
      </c>
      <c r="R74" s="11"/>
    </row>
    <row r="75" spans="1:18" ht="12.75">
      <c r="A75" s="8">
        <v>16</v>
      </c>
      <c r="B75" s="9"/>
      <c r="C75" s="9"/>
      <c r="D75" s="40"/>
      <c r="E75" s="35"/>
      <c r="F75" s="35"/>
      <c r="G75" s="36"/>
      <c r="H75" s="36"/>
      <c r="I75" s="36"/>
      <c r="J75" s="35"/>
      <c r="K75" s="37"/>
      <c r="L75" s="38"/>
      <c r="M75" s="32"/>
      <c r="N75" s="32"/>
      <c r="O75" s="38"/>
      <c r="P75" s="32"/>
      <c r="Q75" s="52"/>
      <c r="R75" s="11">
        <v>16</v>
      </c>
    </row>
    <row r="76" spans="1:18" ht="12.75">
      <c r="A76" s="8"/>
      <c r="B76" s="9">
        <v>24.4</v>
      </c>
      <c r="C76" s="9">
        <v>26.73</v>
      </c>
      <c r="D76" s="40">
        <v>29.05</v>
      </c>
      <c r="E76" s="35">
        <f>'[1]вода 2-е пол 10г.'!X66</f>
        <v>13.5</v>
      </c>
      <c r="F76" s="35">
        <v>13.5</v>
      </c>
      <c r="G76" s="35">
        <v>13.5</v>
      </c>
      <c r="H76" s="36">
        <v>16.5</v>
      </c>
      <c r="I76" s="36">
        <v>18</v>
      </c>
      <c r="J76" s="35">
        <v>20</v>
      </c>
      <c r="K76" s="37">
        <v>23</v>
      </c>
      <c r="L76" s="38">
        <v>26</v>
      </c>
      <c r="M76" s="32">
        <f>L76-K76</f>
        <v>3</v>
      </c>
      <c r="N76" s="32">
        <f>M76*D76</f>
        <v>87.15</v>
      </c>
      <c r="O76" s="38">
        <v>30</v>
      </c>
      <c r="P76" s="32">
        <f>O76-L76</f>
        <v>4</v>
      </c>
      <c r="Q76" s="39">
        <f>P76*D76</f>
        <v>116.2</v>
      </c>
      <c r="R76" s="11"/>
    </row>
    <row r="77" spans="1:18" ht="12.75">
      <c r="A77" s="8"/>
      <c r="B77" s="9">
        <v>79.9</v>
      </c>
      <c r="C77" s="9">
        <v>79.9</v>
      </c>
      <c r="D77" s="40">
        <v>79.9</v>
      </c>
      <c r="E77" s="35">
        <f>'[1]вода 2-е пол 10г.'!X67</f>
        <v>4.1</v>
      </c>
      <c r="F77" s="35">
        <v>4.1</v>
      </c>
      <c r="G77" s="35">
        <v>4.1</v>
      </c>
      <c r="H77" s="36">
        <v>6</v>
      </c>
      <c r="I77" s="36">
        <v>7</v>
      </c>
      <c r="J77" s="35">
        <v>7</v>
      </c>
      <c r="K77" s="37">
        <v>7</v>
      </c>
      <c r="L77" s="38">
        <v>7.5</v>
      </c>
      <c r="M77" s="32">
        <f>L77-K77</f>
        <v>0.5</v>
      </c>
      <c r="N77" s="32">
        <f>M77*D77</f>
        <v>39.95</v>
      </c>
      <c r="O77" s="38">
        <v>8</v>
      </c>
      <c r="P77" s="32">
        <f>O77-L77</f>
        <v>0.5</v>
      </c>
      <c r="Q77" s="39">
        <f>P77*D77</f>
        <v>39.95</v>
      </c>
      <c r="R77" s="11"/>
    </row>
    <row r="78" spans="1:18" ht="12.75">
      <c r="A78" s="8"/>
      <c r="B78" s="9">
        <v>16.43</v>
      </c>
      <c r="C78" s="9">
        <v>17.98</v>
      </c>
      <c r="D78" s="40">
        <v>19.55</v>
      </c>
      <c r="E78" s="35">
        <f>'[1]вода 2-е пол 10г.'!X68</f>
        <v>17.6</v>
      </c>
      <c r="F78" s="35">
        <f aca="true" t="shared" si="8" ref="F78:K78">SUM(F76:F77)</f>
        <v>17.6</v>
      </c>
      <c r="G78" s="35">
        <f t="shared" si="8"/>
        <v>17.6</v>
      </c>
      <c r="H78" s="36">
        <f t="shared" si="8"/>
        <v>22.5</v>
      </c>
      <c r="I78" s="36">
        <f t="shared" si="8"/>
        <v>25</v>
      </c>
      <c r="J78" s="35">
        <f t="shared" si="8"/>
        <v>27</v>
      </c>
      <c r="K78" s="37">
        <f t="shared" si="8"/>
        <v>30</v>
      </c>
      <c r="L78" s="38">
        <v>33.5</v>
      </c>
      <c r="M78" s="32">
        <f>L78-K78</f>
        <v>3.5</v>
      </c>
      <c r="N78" s="32">
        <f>M78*D78</f>
        <v>68.425</v>
      </c>
      <c r="O78" s="38">
        <f>SUM(O76:O77)</f>
        <v>38</v>
      </c>
      <c r="P78" s="32">
        <f>O78-L78</f>
        <v>4.5</v>
      </c>
      <c r="Q78" s="39">
        <f>P78*D78</f>
        <v>87.97500000000001</v>
      </c>
      <c r="R78" s="11"/>
    </row>
    <row r="79" spans="1:18" ht="12.75">
      <c r="A79" s="8">
        <v>17</v>
      </c>
      <c r="B79" s="9"/>
      <c r="C79" s="9"/>
      <c r="D79" s="40"/>
      <c r="E79" s="35"/>
      <c r="F79" s="35"/>
      <c r="G79" s="36"/>
      <c r="H79" s="36"/>
      <c r="I79" s="36"/>
      <c r="J79" s="35"/>
      <c r="K79" s="37"/>
      <c r="L79" s="38"/>
      <c r="M79" s="32"/>
      <c r="N79" s="32"/>
      <c r="O79" s="38"/>
      <c r="P79" s="32"/>
      <c r="Q79" s="52"/>
      <c r="R79" s="11">
        <v>17</v>
      </c>
    </row>
    <row r="80" spans="1:18" ht="12.75">
      <c r="A80" s="8"/>
      <c r="B80" s="13"/>
      <c r="C80" s="13"/>
      <c r="D80" s="40"/>
      <c r="E80" s="35">
        <f>'[1]вода 2-е пол 10г.'!X70</f>
        <v>10</v>
      </c>
      <c r="F80" s="35">
        <v>13</v>
      </c>
      <c r="G80" s="36">
        <v>16</v>
      </c>
      <c r="H80" s="36">
        <v>20</v>
      </c>
      <c r="I80" s="36">
        <v>23</v>
      </c>
      <c r="J80" s="35">
        <v>26</v>
      </c>
      <c r="K80" s="37">
        <v>27</v>
      </c>
      <c r="L80" s="38">
        <v>28</v>
      </c>
      <c r="M80" s="32">
        <f aca="true" t="shared" si="9" ref="M80:M86">L80-K80</f>
        <v>1</v>
      </c>
      <c r="N80" s="32">
        <f aca="true" t="shared" si="10" ref="N80:N86">M80*D80</f>
        <v>0</v>
      </c>
      <c r="O80" s="38"/>
      <c r="P80" s="32"/>
      <c r="Q80" s="52"/>
      <c r="R80" s="11"/>
    </row>
    <row r="81" spans="1:18" ht="12.75">
      <c r="A81" s="8"/>
      <c r="B81" s="9"/>
      <c r="C81" s="9"/>
      <c r="D81" s="40"/>
      <c r="E81" s="35">
        <f>'[1]вода 2-е пол 10г.'!X71</f>
        <v>50</v>
      </c>
      <c r="F81" s="35">
        <v>55</v>
      </c>
      <c r="G81" s="36">
        <v>60</v>
      </c>
      <c r="H81" s="36">
        <v>65</v>
      </c>
      <c r="I81" s="36">
        <v>70</v>
      </c>
      <c r="J81" s="35">
        <v>75</v>
      </c>
      <c r="K81" s="37">
        <v>76</v>
      </c>
      <c r="L81" s="38">
        <v>76</v>
      </c>
      <c r="M81" s="32">
        <f t="shared" si="9"/>
        <v>0</v>
      </c>
      <c r="N81" s="32">
        <f t="shared" si="10"/>
        <v>0</v>
      </c>
      <c r="O81" s="38"/>
      <c r="P81" s="32"/>
      <c r="Q81" s="52"/>
      <c r="R81" s="11"/>
    </row>
    <row r="82" spans="1:18" ht="12.75">
      <c r="A82" s="8"/>
      <c r="B82" s="9">
        <v>24.4</v>
      </c>
      <c r="C82" s="9">
        <v>26.73</v>
      </c>
      <c r="D82" s="40">
        <v>29.05</v>
      </c>
      <c r="E82" s="35">
        <f>'[1]вода 2-е пол 10г.'!X72</f>
        <v>60</v>
      </c>
      <c r="F82" s="35">
        <v>68</v>
      </c>
      <c r="G82" s="36">
        <v>76</v>
      </c>
      <c r="H82" s="36">
        <f>SUM(H80:H81)</f>
        <v>85</v>
      </c>
      <c r="I82" s="36">
        <f>SUM(I80:I81)</f>
        <v>93</v>
      </c>
      <c r="J82" s="35">
        <f>SUM(J80:J81)</f>
        <v>101</v>
      </c>
      <c r="K82" s="37">
        <f>SUM(K80:K81)</f>
        <v>103</v>
      </c>
      <c r="L82" s="38">
        <f>L81+L80</f>
        <v>104</v>
      </c>
      <c r="M82" s="32">
        <f t="shared" si="9"/>
        <v>1</v>
      </c>
      <c r="N82" s="32">
        <f t="shared" si="10"/>
        <v>29.05</v>
      </c>
      <c r="O82" s="38"/>
      <c r="P82" s="32"/>
      <c r="Q82" s="52"/>
      <c r="R82" s="11"/>
    </row>
    <row r="83" spans="1:18" ht="12.75">
      <c r="A83" s="8"/>
      <c r="B83" s="13"/>
      <c r="C83" s="12"/>
      <c r="D83" s="40"/>
      <c r="E83" s="35">
        <f>'[1]вода 2-е пол 10г.'!X73</f>
        <v>7</v>
      </c>
      <c r="F83" s="35">
        <v>10</v>
      </c>
      <c r="G83" s="36">
        <v>13</v>
      </c>
      <c r="H83" s="36">
        <v>16</v>
      </c>
      <c r="I83" s="36">
        <v>19</v>
      </c>
      <c r="J83" s="35">
        <v>22</v>
      </c>
      <c r="K83" s="37">
        <v>23</v>
      </c>
      <c r="L83" s="38">
        <v>24</v>
      </c>
      <c r="M83" s="32">
        <f t="shared" si="9"/>
        <v>1</v>
      </c>
      <c r="N83" s="32">
        <f t="shared" si="10"/>
        <v>0</v>
      </c>
      <c r="O83" s="38"/>
      <c r="P83" s="32"/>
      <c r="Q83" s="52"/>
      <c r="R83" s="11"/>
    </row>
    <row r="84" spans="1:18" ht="12.75">
      <c r="A84" s="8"/>
      <c r="B84" s="9"/>
      <c r="C84" s="9"/>
      <c r="D84" s="40"/>
      <c r="E84" s="35">
        <f>'[1]вода 2-е пол 10г.'!X74</f>
        <v>19</v>
      </c>
      <c r="F84" s="35">
        <v>24</v>
      </c>
      <c r="G84" s="36">
        <v>29</v>
      </c>
      <c r="H84" s="36">
        <v>34</v>
      </c>
      <c r="I84" s="36">
        <v>37</v>
      </c>
      <c r="J84" s="35">
        <v>40</v>
      </c>
      <c r="K84" s="37">
        <v>41</v>
      </c>
      <c r="L84" s="38">
        <v>41</v>
      </c>
      <c r="M84" s="32">
        <f t="shared" si="9"/>
        <v>0</v>
      </c>
      <c r="N84" s="32">
        <f t="shared" si="10"/>
        <v>0</v>
      </c>
      <c r="O84" s="38"/>
      <c r="P84" s="32"/>
      <c r="Q84" s="52"/>
      <c r="R84" s="11"/>
    </row>
    <row r="85" spans="1:18" ht="12.75">
      <c r="A85" s="8"/>
      <c r="B85" s="9">
        <v>79.9</v>
      </c>
      <c r="C85" s="9">
        <v>79.9</v>
      </c>
      <c r="D85" s="40">
        <v>79.9</v>
      </c>
      <c r="E85" s="35">
        <f>'[1]вода 2-е пол 10г.'!X75</f>
        <v>26</v>
      </c>
      <c r="F85" s="35">
        <v>34</v>
      </c>
      <c r="G85" s="36">
        <v>42</v>
      </c>
      <c r="H85" s="36">
        <f>SUM(H83:H84)</f>
        <v>50</v>
      </c>
      <c r="I85" s="36">
        <f>SUM(I83:I84)</f>
        <v>56</v>
      </c>
      <c r="J85" s="35">
        <f>SUM(J83:J84)</f>
        <v>62</v>
      </c>
      <c r="K85" s="37">
        <f>SUM(K83:K84)</f>
        <v>64</v>
      </c>
      <c r="L85" s="38">
        <v>65</v>
      </c>
      <c r="M85" s="32">
        <f t="shared" si="9"/>
        <v>1</v>
      </c>
      <c r="N85" s="32">
        <f t="shared" si="10"/>
        <v>79.9</v>
      </c>
      <c r="O85" s="38"/>
      <c r="P85" s="32"/>
      <c r="Q85" s="52"/>
      <c r="R85" s="11"/>
    </row>
    <row r="86" spans="1:18" ht="12.75">
      <c r="A86" s="8"/>
      <c r="B86" s="9">
        <v>16.43</v>
      </c>
      <c r="C86" s="9">
        <v>17.98</v>
      </c>
      <c r="D86" s="40">
        <v>19.55</v>
      </c>
      <c r="E86" s="35">
        <f>'[1]вода 2-е пол 10г.'!X76</f>
        <v>86</v>
      </c>
      <c r="F86" s="35">
        <f>F85+F82</f>
        <v>102</v>
      </c>
      <c r="G86" s="36">
        <f>G85+G82</f>
        <v>118</v>
      </c>
      <c r="H86" s="36">
        <f>H85+H82</f>
        <v>135</v>
      </c>
      <c r="I86" s="36">
        <f>I85+I82</f>
        <v>149</v>
      </c>
      <c r="J86" s="35">
        <f>J85+J82</f>
        <v>163</v>
      </c>
      <c r="K86" s="37">
        <f>K82+K85</f>
        <v>167</v>
      </c>
      <c r="L86" s="38">
        <f>L85+L82</f>
        <v>169</v>
      </c>
      <c r="M86" s="32">
        <f t="shared" si="9"/>
        <v>2</v>
      </c>
      <c r="N86" s="32">
        <f t="shared" si="10"/>
        <v>39.1</v>
      </c>
      <c r="O86" s="38"/>
      <c r="P86" s="32"/>
      <c r="Q86" s="52"/>
      <c r="R86" s="11"/>
    </row>
    <row r="87" spans="1:18" ht="12.75">
      <c r="A87" s="8">
        <v>18</v>
      </c>
      <c r="B87" s="9"/>
      <c r="C87" s="9"/>
      <c r="D87" s="40"/>
      <c r="E87" s="35"/>
      <c r="F87" s="35"/>
      <c r="G87" s="36"/>
      <c r="H87" s="36"/>
      <c r="I87" s="36"/>
      <c r="J87" s="35"/>
      <c r="K87" s="37"/>
      <c r="L87" s="38"/>
      <c r="M87" s="32"/>
      <c r="N87" s="32"/>
      <c r="O87" s="38"/>
      <c r="P87" s="32"/>
      <c r="Q87" s="52"/>
      <c r="R87" s="11">
        <v>18</v>
      </c>
    </row>
    <row r="88" spans="1:18" ht="12.75">
      <c r="A88" s="8"/>
      <c r="B88" s="9">
        <v>24.4</v>
      </c>
      <c r="C88" s="9">
        <v>26.73</v>
      </c>
      <c r="D88" s="40">
        <v>29.05</v>
      </c>
      <c r="E88" s="35">
        <f>'[1]вода 2-е пол 10г.'!X78</f>
        <v>48.171</v>
      </c>
      <c r="F88" s="35">
        <v>51.144</v>
      </c>
      <c r="G88" s="36">
        <v>53.876</v>
      </c>
      <c r="H88" s="36">
        <v>56</v>
      </c>
      <c r="I88" s="36">
        <v>58.38</v>
      </c>
      <c r="J88" s="35">
        <v>60.4</v>
      </c>
      <c r="K88" s="37">
        <v>61.4</v>
      </c>
      <c r="L88" s="38">
        <v>64.6</v>
      </c>
      <c r="M88" s="32">
        <f>L88-K88</f>
        <v>3.1999999999999957</v>
      </c>
      <c r="N88" s="32">
        <f>M88*D88</f>
        <v>92.95999999999988</v>
      </c>
      <c r="O88" s="38">
        <v>64.89</v>
      </c>
      <c r="P88" s="32">
        <f>O88-L88</f>
        <v>0.29000000000000625</v>
      </c>
      <c r="Q88" s="39">
        <f>P88*D88</f>
        <v>8.424500000000181</v>
      </c>
      <c r="R88" s="11"/>
    </row>
    <row r="89" spans="1:18" ht="12.75">
      <c r="A89" s="8"/>
      <c r="B89" s="9">
        <v>79.9</v>
      </c>
      <c r="C89" s="9">
        <v>79.9</v>
      </c>
      <c r="D89" s="40">
        <v>79.9</v>
      </c>
      <c r="E89" s="35">
        <f>'[1]вода 2-е пол 10г.'!X79</f>
        <v>22.773</v>
      </c>
      <c r="F89" s="35">
        <v>24.796</v>
      </c>
      <c r="G89" s="36">
        <v>26.456</v>
      </c>
      <c r="H89" s="36">
        <v>28.76</v>
      </c>
      <c r="I89" s="36">
        <v>30.72</v>
      </c>
      <c r="J89" s="35">
        <v>32.3</v>
      </c>
      <c r="K89" s="37">
        <v>33.7</v>
      </c>
      <c r="L89" s="38">
        <v>34.9</v>
      </c>
      <c r="M89" s="32">
        <f>L89-K89</f>
        <v>1.1999999999999957</v>
      </c>
      <c r="N89" s="32">
        <f>M89*D89</f>
        <v>95.87999999999967</v>
      </c>
      <c r="O89" s="38">
        <v>35.21</v>
      </c>
      <c r="P89" s="32">
        <f>O89-L89</f>
        <v>0.3100000000000023</v>
      </c>
      <c r="Q89" s="39">
        <f>P89*D89</f>
        <v>24.769000000000183</v>
      </c>
      <c r="R89" s="11"/>
    </row>
    <row r="90" spans="1:18" ht="12.75">
      <c r="A90" s="8"/>
      <c r="B90" s="9">
        <v>16.43</v>
      </c>
      <c r="C90" s="9">
        <v>17.98</v>
      </c>
      <c r="D90" s="40">
        <v>19.55</v>
      </c>
      <c r="E90" s="35">
        <f>'[1]вода 2-е пол 10г.'!X80</f>
        <v>70.944</v>
      </c>
      <c r="F90" s="35">
        <f aca="true" t="shared" si="11" ref="F90:K90">SUM(F88:F89)</f>
        <v>75.94</v>
      </c>
      <c r="G90" s="36">
        <f t="shared" si="11"/>
        <v>80.332</v>
      </c>
      <c r="H90" s="36">
        <f t="shared" si="11"/>
        <v>84.76</v>
      </c>
      <c r="I90" s="36">
        <f t="shared" si="11"/>
        <v>89.1</v>
      </c>
      <c r="J90" s="35">
        <f t="shared" si="11"/>
        <v>92.69999999999999</v>
      </c>
      <c r="K90" s="37">
        <f t="shared" si="11"/>
        <v>95.1</v>
      </c>
      <c r="L90" s="38">
        <f>L89+L88</f>
        <v>99.5</v>
      </c>
      <c r="M90" s="32">
        <f>L90-K90</f>
        <v>4.400000000000006</v>
      </c>
      <c r="N90" s="32">
        <f>M90*D90</f>
        <v>86.02000000000011</v>
      </c>
      <c r="O90" s="38">
        <f>SUM(O88:O89)</f>
        <v>100.1</v>
      </c>
      <c r="P90" s="32">
        <f>O90-L90</f>
        <v>0.5999999999999943</v>
      </c>
      <c r="Q90" s="39">
        <f>P90*D90</f>
        <v>11.729999999999889</v>
      </c>
      <c r="R90" s="11"/>
    </row>
    <row r="91" spans="1:18" ht="12.75">
      <c r="A91" s="8">
        <v>19</v>
      </c>
      <c r="B91" s="9"/>
      <c r="C91" s="9"/>
      <c r="D91" s="40"/>
      <c r="E91" s="35">
        <f>'[1]вода 2-е пол 10г.'!X81</f>
        <v>0</v>
      </c>
      <c r="F91" s="35"/>
      <c r="G91" s="36"/>
      <c r="H91" s="36"/>
      <c r="I91" s="36"/>
      <c r="J91" s="35"/>
      <c r="K91" s="37"/>
      <c r="L91" s="38"/>
      <c r="M91" s="32"/>
      <c r="N91" s="32"/>
      <c r="O91" s="38"/>
      <c r="P91" s="32"/>
      <c r="Q91" s="52"/>
      <c r="R91" s="11">
        <v>19</v>
      </c>
    </row>
    <row r="92" spans="1:18" ht="12.75">
      <c r="A92" s="8"/>
      <c r="B92" s="9">
        <v>24.4</v>
      </c>
      <c r="C92" s="9">
        <v>26.73</v>
      </c>
      <c r="D92" s="40">
        <v>29.05</v>
      </c>
      <c r="E92" s="35">
        <f>'[1]вода 2-е пол 10г.'!X82</f>
        <v>0</v>
      </c>
      <c r="F92" s="35"/>
      <c r="G92" s="36"/>
      <c r="H92" s="36"/>
      <c r="I92" s="36"/>
      <c r="J92" s="35"/>
      <c r="K92" s="37"/>
      <c r="L92" s="38"/>
      <c r="M92" s="32"/>
      <c r="N92" s="32"/>
      <c r="O92" s="38"/>
      <c r="P92" s="32"/>
      <c r="Q92" s="52"/>
      <c r="R92" s="11"/>
    </row>
    <row r="93" spans="1:18" ht="12.75">
      <c r="A93" s="8"/>
      <c r="B93" s="9">
        <v>79.9</v>
      </c>
      <c r="C93" s="9">
        <v>79.9</v>
      </c>
      <c r="D93" s="40">
        <v>79.9</v>
      </c>
      <c r="E93" s="35">
        <f>'[1]вода 2-е пол 10г.'!X83</f>
        <v>0</v>
      </c>
      <c r="F93" s="35"/>
      <c r="G93" s="36"/>
      <c r="H93" s="36"/>
      <c r="I93" s="36"/>
      <c r="J93" s="35"/>
      <c r="K93" s="37"/>
      <c r="L93" s="38"/>
      <c r="M93" s="32"/>
      <c r="N93" s="32"/>
      <c r="O93" s="38"/>
      <c r="P93" s="32"/>
      <c r="Q93" s="52"/>
      <c r="R93" s="11"/>
    </row>
    <row r="94" spans="1:18" ht="12.75">
      <c r="A94" s="8"/>
      <c r="B94" s="9">
        <v>16.43</v>
      </c>
      <c r="C94" s="9">
        <v>17.98</v>
      </c>
      <c r="D94" s="40">
        <v>19.55</v>
      </c>
      <c r="E94" s="35">
        <f>'[1]вода 2-е пол 10г.'!X84</f>
        <v>0</v>
      </c>
      <c r="F94" s="35"/>
      <c r="G94" s="36"/>
      <c r="H94" s="36"/>
      <c r="I94" s="36"/>
      <c r="J94" s="35"/>
      <c r="K94" s="37"/>
      <c r="L94" s="38"/>
      <c r="M94" s="32"/>
      <c r="N94" s="32"/>
      <c r="O94" s="38"/>
      <c r="P94" s="32"/>
      <c r="Q94" s="52"/>
      <c r="R94" s="11"/>
    </row>
    <row r="95" spans="1:18" ht="12.75">
      <c r="A95" s="8">
        <v>20</v>
      </c>
      <c r="B95" s="9"/>
      <c r="C95" s="9"/>
      <c r="D95" s="40"/>
      <c r="E95" s="35">
        <f>'[1]вода 2-е пол 10г.'!X85</f>
        <v>0</v>
      </c>
      <c r="F95" s="35"/>
      <c r="G95" s="36"/>
      <c r="H95" s="36"/>
      <c r="I95" s="36"/>
      <c r="J95" s="35"/>
      <c r="K95" s="37"/>
      <c r="L95" s="38"/>
      <c r="M95" s="32"/>
      <c r="N95" s="32"/>
      <c r="O95" s="38"/>
      <c r="P95" s="32"/>
      <c r="Q95" s="52"/>
      <c r="R95" s="11">
        <v>20</v>
      </c>
    </row>
    <row r="96" spans="1:18" ht="12.75">
      <c r="A96" s="8">
        <v>21</v>
      </c>
      <c r="B96" s="9"/>
      <c r="C96" s="9"/>
      <c r="D96" s="40"/>
      <c r="E96" s="35"/>
      <c r="F96" s="35"/>
      <c r="G96" s="36"/>
      <c r="H96" s="36"/>
      <c r="I96" s="36"/>
      <c r="J96" s="35"/>
      <c r="K96" s="37"/>
      <c r="L96" s="38"/>
      <c r="M96" s="32"/>
      <c r="N96" s="32"/>
      <c r="O96" s="38"/>
      <c r="P96" s="32"/>
      <c r="Q96" s="52"/>
      <c r="R96" s="11">
        <v>21</v>
      </c>
    </row>
    <row r="97" spans="1:18" ht="12.75">
      <c r="A97" s="8"/>
      <c r="B97" s="9">
        <v>24.4</v>
      </c>
      <c r="C97" s="9">
        <v>26.73</v>
      </c>
      <c r="D97" s="40">
        <v>29.05</v>
      </c>
      <c r="E97" s="35">
        <f>'[1]вода 2-е пол 10г.'!X87</f>
        <v>196</v>
      </c>
      <c r="F97" s="35">
        <v>203</v>
      </c>
      <c r="G97" s="36">
        <v>210</v>
      </c>
      <c r="H97" s="36">
        <v>215</v>
      </c>
      <c r="I97" s="36">
        <v>220</v>
      </c>
      <c r="J97" s="35">
        <v>225</v>
      </c>
      <c r="K97" s="37">
        <v>230</v>
      </c>
      <c r="L97" s="38">
        <v>235</v>
      </c>
      <c r="M97" s="32">
        <f>L97-K97</f>
        <v>5</v>
      </c>
      <c r="N97" s="32">
        <f>M97*D97</f>
        <v>145.25</v>
      </c>
      <c r="O97" s="38">
        <v>240</v>
      </c>
      <c r="P97" s="32">
        <f>O97-L97</f>
        <v>5</v>
      </c>
      <c r="Q97" s="39">
        <f>P97*D97</f>
        <v>145.25</v>
      </c>
      <c r="R97" s="11"/>
    </row>
    <row r="98" spans="1:18" ht="12.75">
      <c r="A98" s="8"/>
      <c r="B98" s="9">
        <v>79.9</v>
      </c>
      <c r="C98" s="9">
        <v>79.9</v>
      </c>
      <c r="D98" s="40">
        <v>79.9</v>
      </c>
      <c r="E98" s="35">
        <f>'[1]вода 2-е пол 10г.'!X88</f>
        <v>6.61</v>
      </c>
      <c r="F98" s="35">
        <v>6.61</v>
      </c>
      <c r="G98" s="36">
        <v>6.61</v>
      </c>
      <c r="H98" s="36">
        <v>6.61</v>
      </c>
      <c r="I98" s="36">
        <v>6.61</v>
      </c>
      <c r="J98" s="35">
        <v>6.6</v>
      </c>
      <c r="K98" s="37">
        <v>6.6</v>
      </c>
      <c r="L98" s="38">
        <v>6.61</v>
      </c>
      <c r="M98" s="32">
        <f>L98-K98</f>
        <v>0.010000000000000675</v>
      </c>
      <c r="N98" s="32">
        <f>M98*D98</f>
        <v>0.799000000000054</v>
      </c>
      <c r="O98" s="38">
        <v>6.61</v>
      </c>
      <c r="P98" s="32">
        <f>O98-L98</f>
        <v>0</v>
      </c>
      <c r="Q98" s="39">
        <f>P98*D98</f>
        <v>0</v>
      </c>
      <c r="R98" s="11"/>
    </row>
    <row r="99" spans="1:18" ht="12.75">
      <c r="A99" s="8"/>
      <c r="B99" s="9">
        <v>16.43</v>
      </c>
      <c r="C99" s="9">
        <v>17.98</v>
      </c>
      <c r="D99" s="40">
        <v>19.55</v>
      </c>
      <c r="E99" s="35">
        <f>'[1]вода 2-е пол 10г.'!X89</f>
        <v>202.61</v>
      </c>
      <c r="F99" s="35">
        <v>209.61</v>
      </c>
      <c r="G99" s="36">
        <v>216.61</v>
      </c>
      <c r="H99" s="36">
        <f>SUM(H97:H98)</f>
        <v>221.61</v>
      </c>
      <c r="I99" s="36">
        <f>SUM(I97:I98)</f>
        <v>226.61</v>
      </c>
      <c r="J99" s="35">
        <f>SUM(J97:J98)</f>
        <v>231.6</v>
      </c>
      <c r="K99" s="37">
        <f>SUM(K97:K98)</f>
        <v>236.6</v>
      </c>
      <c r="L99" s="38">
        <f>L98+L97</f>
        <v>241.61</v>
      </c>
      <c r="M99" s="32">
        <f>L99-K99</f>
        <v>5.010000000000019</v>
      </c>
      <c r="N99" s="32">
        <f>M99*D99</f>
        <v>97.94550000000038</v>
      </c>
      <c r="O99" s="38">
        <f>SUM(O97:O98)</f>
        <v>246.61</v>
      </c>
      <c r="P99" s="32">
        <f>O99-L99</f>
        <v>5</v>
      </c>
      <c r="Q99" s="39">
        <f>P99*D99</f>
        <v>97.75</v>
      </c>
      <c r="R99" s="11"/>
    </row>
    <row r="100" spans="1:18" ht="12.75">
      <c r="A100" s="8">
        <v>22</v>
      </c>
      <c r="B100" s="9"/>
      <c r="C100" s="9"/>
      <c r="D100" s="40"/>
      <c r="E100" s="35"/>
      <c r="F100" s="35"/>
      <c r="G100" s="36"/>
      <c r="H100" s="36"/>
      <c r="I100" s="36"/>
      <c r="J100" s="35"/>
      <c r="K100" s="37"/>
      <c r="L100" s="38"/>
      <c r="M100" s="32"/>
      <c r="N100" s="32"/>
      <c r="O100" s="38"/>
      <c r="P100" s="32"/>
      <c r="Q100" s="52"/>
      <c r="R100" s="11">
        <v>22</v>
      </c>
    </row>
    <row r="101" spans="1:18" ht="12.75">
      <c r="A101" s="8"/>
      <c r="B101" s="9">
        <v>24.4</v>
      </c>
      <c r="C101" s="9">
        <v>26.73</v>
      </c>
      <c r="D101" s="40">
        <v>29.05</v>
      </c>
      <c r="E101" s="35">
        <f>'[1]вода 2-е пол 10г.'!X91</f>
        <v>5.33</v>
      </c>
      <c r="F101" s="35">
        <v>6.143</v>
      </c>
      <c r="G101" s="36">
        <v>6.84</v>
      </c>
      <c r="H101" s="36">
        <v>6.84</v>
      </c>
      <c r="I101" s="36">
        <v>6.86</v>
      </c>
      <c r="J101" s="35">
        <v>6.9</v>
      </c>
      <c r="K101" s="37">
        <v>6.9</v>
      </c>
      <c r="L101" s="38">
        <v>7.224</v>
      </c>
      <c r="M101" s="32">
        <f>L101-K101</f>
        <v>0.32399999999999984</v>
      </c>
      <c r="N101" s="32">
        <f>M101*D101</f>
        <v>9.412199999999995</v>
      </c>
      <c r="O101" s="38">
        <v>7.29</v>
      </c>
      <c r="P101" s="32">
        <f>O101-L101</f>
        <v>0.06599999999999984</v>
      </c>
      <c r="Q101" s="39">
        <f>P101*D101</f>
        <v>1.9172999999999953</v>
      </c>
      <c r="R101" s="11"/>
    </row>
    <row r="102" spans="1:18" ht="12.75">
      <c r="A102" s="8"/>
      <c r="B102" s="9">
        <v>79.9</v>
      </c>
      <c r="C102" s="9">
        <v>79.9</v>
      </c>
      <c r="D102" s="40">
        <v>79.9</v>
      </c>
      <c r="E102" s="35">
        <f>'[1]вода 2-е пол 10г.'!X92</f>
        <v>0.39</v>
      </c>
      <c r="F102" s="35">
        <v>0.391</v>
      </c>
      <c r="G102" s="36">
        <v>0.391</v>
      </c>
      <c r="H102" s="36">
        <v>0.39</v>
      </c>
      <c r="I102" s="36">
        <v>0.39</v>
      </c>
      <c r="J102" s="35">
        <v>0.4</v>
      </c>
      <c r="K102" s="37">
        <v>0.4</v>
      </c>
      <c r="L102" s="38">
        <v>0.4</v>
      </c>
      <c r="M102" s="32">
        <f>L102-K102</f>
        <v>0</v>
      </c>
      <c r="N102" s="32">
        <f>M102*D102</f>
        <v>0</v>
      </c>
      <c r="O102" s="38">
        <v>0.4</v>
      </c>
      <c r="P102" s="32">
        <f>O102-L102</f>
        <v>0</v>
      </c>
      <c r="Q102" s="39">
        <f>P102*D102</f>
        <v>0</v>
      </c>
      <c r="R102" s="11"/>
    </row>
    <row r="103" spans="1:18" ht="12.75">
      <c r="A103" s="8"/>
      <c r="B103" s="9">
        <v>16.43</v>
      </c>
      <c r="C103" s="9">
        <v>17.98</v>
      </c>
      <c r="D103" s="40">
        <v>19.55</v>
      </c>
      <c r="E103" s="35">
        <f>'[1]вода 2-е пол 10г.'!X93</f>
        <v>5.72</v>
      </c>
      <c r="F103" s="35">
        <f aca="true" t="shared" si="12" ref="F103:K103">SUM(F101:F102)</f>
        <v>6.534</v>
      </c>
      <c r="G103" s="36">
        <f t="shared" si="12"/>
        <v>7.231</v>
      </c>
      <c r="H103" s="36">
        <f t="shared" si="12"/>
        <v>7.2299999999999995</v>
      </c>
      <c r="I103" s="36">
        <f t="shared" si="12"/>
        <v>7.25</v>
      </c>
      <c r="J103" s="35">
        <f t="shared" si="12"/>
        <v>7.300000000000001</v>
      </c>
      <c r="K103" s="37">
        <f t="shared" si="12"/>
        <v>7.300000000000001</v>
      </c>
      <c r="L103" s="38">
        <f>L102+L101</f>
        <v>7.6240000000000006</v>
      </c>
      <c r="M103" s="32">
        <f>L103-K103</f>
        <v>0.32399999999999984</v>
      </c>
      <c r="N103" s="32">
        <f>M103*D103</f>
        <v>6.334199999999997</v>
      </c>
      <c r="O103" s="38">
        <f>SUM(O101:O102)</f>
        <v>7.69</v>
      </c>
      <c r="P103" s="32">
        <f>O103-L103</f>
        <v>0.06599999999999984</v>
      </c>
      <c r="Q103" s="39">
        <f>P103*D103</f>
        <v>1.290299999999997</v>
      </c>
      <c r="R103" s="11"/>
    </row>
    <row r="104" spans="1:18" ht="12.75">
      <c r="A104" s="8">
        <v>23</v>
      </c>
      <c r="B104" s="9"/>
      <c r="C104" s="9"/>
      <c r="D104" s="40"/>
      <c r="E104" s="35"/>
      <c r="F104" s="35"/>
      <c r="G104" s="36"/>
      <c r="H104" s="36"/>
      <c r="I104" s="36"/>
      <c r="J104" s="35"/>
      <c r="K104" s="37"/>
      <c r="L104" s="38"/>
      <c r="M104" s="32"/>
      <c r="N104" s="32"/>
      <c r="O104" s="38"/>
      <c r="P104" s="32"/>
      <c r="Q104" s="52"/>
      <c r="R104" s="11">
        <v>23</v>
      </c>
    </row>
    <row r="105" spans="1:18" ht="12.75">
      <c r="A105" s="8"/>
      <c r="B105" s="9"/>
      <c r="C105" s="9"/>
      <c r="D105" s="40"/>
      <c r="E105" s="35">
        <f>'[1]вода 2-е пол 10г.'!X95</f>
        <v>175.267</v>
      </c>
      <c r="F105" s="35">
        <v>184.199</v>
      </c>
      <c r="G105" s="36">
        <v>194.466</v>
      </c>
      <c r="H105" s="36">
        <v>202.16</v>
      </c>
      <c r="I105" s="36">
        <v>202.16</v>
      </c>
      <c r="J105" s="35">
        <v>211.3</v>
      </c>
      <c r="K105" s="37">
        <v>228.9</v>
      </c>
      <c r="L105" s="38">
        <v>237.617</v>
      </c>
      <c r="M105" s="32">
        <f aca="true" t="shared" si="13" ref="M105:M111">L105-K105</f>
        <v>8.716999999999985</v>
      </c>
      <c r="N105" s="32">
        <f aca="true" t="shared" si="14" ref="N105:N111">M105*D105</f>
        <v>0</v>
      </c>
      <c r="O105" s="38">
        <v>248.7</v>
      </c>
      <c r="P105" s="32">
        <f aca="true" t="shared" si="15" ref="P105:P111">O105-L105</f>
        <v>11.082999999999998</v>
      </c>
      <c r="Q105" s="52"/>
      <c r="R105" s="11"/>
    </row>
    <row r="106" spans="1:18" ht="12.75">
      <c r="A106" s="8"/>
      <c r="B106" s="13"/>
      <c r="C106" s="13"/>
      <c r="D106" s="40"/>
      <c r="E106" s="35">
        <f>'[1]вода 2-е пол 10г.'!X96</f>
        <v>0.762</v>
      </c>
      <c r="F106" s="35">
        <v>0.762</v>
      </c>
      <c r="G106" s="36">
        <v>0.762</v>
      </c>
      <c r="H106" s="36">
        <v>0.76</v>
      </c>
      <c r="I106" s="36">
        <v>0.76</v>
      </c>
      <c r="J106" s="35">
        <v>0.8</v>
      </c>
      <c r="K106" s="37">
        <v>0.8</v>
      </c>
      <c r="L106" s="38">
        <v>0.8</v>
      </c>
      <c r="M106" s="32">
        <f t="shared" si="13"/>
        <v>0</v>
      </c>
      <c r="N106" s="32">
        <f t="shared" si="14"/>
        <v>0</v>
      </c>
      <c r="O106" s="38">
        <v>0.8</v>
      </c>
      <c r="P106" s="32">
        <f t="shared" si="15"/>
        <v>0</v>
      </c>
      <c r="Q106" s="52"/>
      <c r="R106" s="11"/>
    </row>
    <row r="107" spans="1:18" ht="12.75">
      <c r="A107" s="8"/>
      <c r="B107" s="9">
        <v>24.4</v>
      </c>
      <c r="C107" s="9">
        <v>26.73</v>
      </c>
      <c r="D107" s="40">
        <v>29.05</v>
      </c>
      <c r="E107" s="35">
        <f>'[1]вода 2-е пол 10г.'!X97</f>
        <v>176.029</v>
      </c>
      <c r="F107" s="35">
        <f aca="true" t="shared" si="16" ref="F107:K107">SUM(F105:F106)</f>
        <v>184.961</v>
      </c>
      <c r="G107" s="36">
        <f t="shared" si="16"/>
        <v>195.228</v>
      </c>
      <c r="H107" s="36">
        <f t="shared" si="16"/>
        <v>202.92</v>
      </c>
      <c r="I107" s="36">
        <f t="shared" si="16"/>
        <v>202.92</v>
      </c>
      <c r="J107" s="35">
        <f t="shared" si="16"/>
        <v>212.10000000000002</v>
      </c>
      <c r="K107" s="37">
        <f t="shared" si="16"/>
        <v>229.70000000000002</v>
      </c>
      <c r="L107" s="38">
        <f>L106+L105</f>
        <v>238.417</v>
      </c>
      <c r="M107" s="32">
        <f t="shared" si="13"/>
        <v>8.716999999999985</v>
      </c>
      <c r="N107" s="32">
        <f t="shared" si="14"/>
        <v>253.22884999999957</v>
      </c>
      <c r="O107" s="38">
        <f>SUM(O105:O106)</f>
        <v>249.5</v>
      </c>
      <c r="P107" s="32">
        <f t="shared" si="15"/>
        <v>11.082999999999998</v>
      </c>
      <c r="Q107" s="39">
        <f>P107*D107</f>
        <v>321.96115</v>
      </c>
      <c r="R107" s="11"/>
    </row>
    <row r="108" spans="1:18" ht="12.75">
      <c r="A108" s="8"/>
      <c r="B108" s="9"/>
      <c r="C108" s="12"/>
      <c r="D108" s="40"/>
      <c r="E108" s="35">
        <f>'[1]вода 2-е пол 10г.'!X98</f>
        <v>64.597</v>
      </c>
      <c r="F108" s="35">
        <v>68.35</v>
      </c>
      <c r="G108" s="36">
        <v>73.256</v>
      </c>
      <c r="H108" s="36">
        <v>78.5</v>
      </c>
      <c r="I108" s="36">
        <v>78.5</v>
      </c>
      <c r="J108" s="35">
        <v>83.7</v>
      </c>
      <c r="K108" s="37">
        <v>98.5</v>
      </c>
      <c r="L108" s="38">
        <v>101.885</v>
      </c>
      <c r="M108" s="32">
        <f t="shared" si="13"/>
        <v>3.385000000000005</v>
      </c>
      <c r="N108" s="32">
        <f t="shared" si="14"/>
        <v>0</v>
      </c>
      <c r="O108" s="38">
        <v>107.69</v>
      </c>
      <c r="P108" s="32">
        <f t="shared" si="15"/>
        <v>5.804999999999993</v>
      </c>
      <c r="Q108" s="39"/>
      <c r="R108" s="11"/>
    </row>
    <row r="109" spans="1:18" ht="12.75">
      <c r="A109" s="8"/>
      <c r="B109" s="13"/>
      <c r="C109" s="9"/>
      <c r="D109" s="40"/>
      <c r="E109" s="35">
        <f>'[1]вода 2-е пол 10г.'!X99</f>
        <v>1.352</v>
      </c>
      <c r="F109" s="35">
        <v>1.35</v>
      </c>
      <c r="G109" s="36">
        <v>1.352</v>
      </c>
      <c r="H109" s="36">
        <v>1.35</v>
      </c>
      <c r="I109" s="36">
        <v>1.35</v>
      </c>
      <c r="J109" s="35">
        <v>1.4</v>
      </c>
      <c r="K109" s="37">
        <v>1.4</v>
      </c>
      <c r="L109" s="38">
        <v>1.4</v>
      </c>
      <c r="M109" s="32">
        <f t="shared" si="13"/>
        <v>0</v>
      </c>
      <c r="N109" s="32">
        <f t="shared" si="14"/>
        <v>0</v>
      </c>
      <c r="O109" s="38">
        <v>1.4</v>
      </c>
      <c r="P109" s="32">
        <f t="shared" si="15"/>
        <v>0</v>
      </c>
      <c r="Q109" s="39"/>
      <c r="R109" s="11"/>
    </row>
    <row r="110" spans="1:18" ht="12.75">
      <c r="A110" s="8"/>
      <c r="B110" s="9">
        <v>79.9</v>
      </c>
      <c r="C110" s="9">
        <v>79.9</v>
      </c>
      <c r="D110" s="40">
        <v>79.9</v>
      </c>
      <c r="E110" s="35">
        <f>'[1]вода 2-е пол 10г.'!X100</f>
        <v>65.949</v>
      </c>
      <c r="F110" s="35">
        <f aca="true" t="shared" si="17" ref="F110:K110">SUM(F108:F109)</f>
        <v>69.69999999999999</v>
      </c>
      <c r="G110" s="36">
        <f t="shared" si="17"/>
        <v>74.608</v>
      </c>
      <c r="H110" s="36">
        <f t="shared" si="17"/>
        <v>79.85</v>
      </c>
      <c r="I110" s="36">
        <f t="shared" si="17"/>
        <v>79.85</v>
      </c>
      <c r="J110" s="35">
        <f t="shared" si="17"/>
        <v>85.10000000000001</v>
      </c>
      <c r="K110" s="37">
        <f t="shared" si="17"/>
        <v>99.9</v>
      </c>
      <c r="L110" s="38">
        <f>L109+L108</f>
        <v>103.28500000000001</v>
      </c>
      <c r="M110" s="32">
        <f t="shared" si="13"/>
        <v>3.385000000000005</v>
      </c>
      <c r="N110" s="32">
        <f t="shared" si="14"/>
        <v>270.46150000000046</v>
      </c>
      <c r="O110" s="38">
        <f>SUM(O108:O109)</f>
        <v>109.09</v>
      </c>
      <c r="P110" s="32">
        <f t="shared" si="15"/>
        <v>5.804999999999993</v>
      </c>
      <c r="Q110" s="39">
        <f>P110*D110</f>
        <v>463.81949999999944</v>
      </c>
      <c r="R110" s="11"/>
    </row>
    <row r="111" spans="1:18" ht="12.75">
      <c r="A111" s="8"/>
      <c r="B111" s="9">
        <v>16.43</v>
      </c>
      <c r="C111" s="9">
        <v>17.98</v>
      </c>
      <c r="D111" s="40">
        <v>19.55</v>
      </c>
      <c r="E111" s="35">
        <f>'[1]вода 2-е пол 10г.'!X101</f>
        <v>241.978</v>
      </c>
      <c r="F111" s="35">
        <f>F110+F107</f>
        <v>254.661</v>
      </c>
      <c r="G111" s="36">
        <f>G110+G107</f>
        <v>269.836</v>
      </c>
      <c r="H111" s="36">
        <f>H110+H107</f>
        <v>282.77</v>
      </c>
      <c r="I111" s="36">
        <f>I110+I107</f>
        <v>282.77</v>
      </c>
      <c r="J111" s="35">
        <f>J110+J107</f>
        <v>297.20000000000005</v>
      </c>
      <c r="K111" s="37">
        <f>K107+K110</f>
        <v>329.6</v>
      </c>
      <c r="L111" s="38">
        <f>L110+L107</f>
        <v>341.702</v>
      </c>
      <c r="M111" s="32">
        <f t="shared" si="13"/>
        <v>12.101999999999975</v>
      </c>
      <c r="N111" s="32">
        <f t="shared" si="14"/>
        <v>236.59409999999954</v>
      </c>
      <c r="O111" s="38">
        <f>O110+O107</f>
        <v>358.59000000000003</v>
      </c>
      <c r="P111" s="32">
        <f t="shared" si="15"/>
        <v>16.888000000000034</v>
      </c>
      <c r="Q111" s="39">
        <f>P111*D111</f>
        <v>330.16040000000066</v>
      </c>
      <c r="R111" s="11"/>
    </row>
    <row r="112" spans="1:18" ht="12.75">
      <c r="A112" s="8">
        <v>24</v>
      </c>
      <c r="B112" s="9"/>
      <c r="C112" s="9"/>
      <c r="D112" s="40"/>
      <c r="E112" s="35"/>
      <c r="F112" s="35"/>
      <c r="G112" s="36"/>
      <c r="H112" s="36"/>
      <c r="I112" s="36"/>
      <c r="J112" s="35"/>
      <c r="K112" s="37"/>
      <c r="L112" s="38"/>
      <c r="M112" s="32"/>
      <c r="N112" s="32"/>
      <c r="O112" s="38"/>
      <c r="P112" s="32"/>
      <c r="Q112" s="52"/>
      <c r="R112" s="11">
        <v>24</v>
      </c>
    </row>
    <row r="113" spans="1:18" ht="12.75">
      <c r="A113" s="8"/>
      <c r="B113" s="9">
        <v>24.4</v>
      </c>
      <c r="C113" s="9">
        <v>26.73</v>
      </c>
      <c r="D113" s="40">
        <v>29.05</v>
      </c>
      <c r="E113" s="35">
        <f>'[1]вода 2-е пол 10г.'!X103</f>
        <v>226</v>
      </c>
      <c r="F113" s="35">
        <v>227</v>
      </c>
      <c r="G113" s="36">
        <v>228</v>
      </c>
      <c r="H113" s="36">
        <v>228.5</v>
      </c>
      <c r="I113" s="36">
        <v>229</v>
      </c>
      <c r="J113" s="35">
        <v>230</v>
      </c>
      <c r="K113" s="37">
        <v>231</v>
      </c>
      <c r="L113" s="38">
        <v>233</v>
      </c>
      <c r="M113" s="32">
        <f>L113-K113</f>
        <v>2</v>
      </c>
      <c r="N113" s="32">
        <f>M113*D113</f>
        <v>58.1</v>
      </c>
      <c r="O113" s="38">
        <v>235</v>
      </c>
      <c r="P113" s="32">
        <f>O113-L113</f>
        <v>2</v>
      </c>
      <c r="Q113" s="39">
        <f>P113*D113</f>
        <v>58.1</v>
      </c>
      <c r="R113" s="11"/>
    </row>
    <row r="114" spans="1:18" ht="12.75">
      <c r="A114" s="8"/>
      <c r="B114" s="9">
        <v>79.9</v>
      </c>
      <c r="C114" s="9">
        <v>79.9</v>
      </c>
      <c r="D114" s="40">
        <v>79.9</v>
      </c>
      <c r="E114" s="35">
        <f>'[1]вода 2-е пол 10г.'!X104</f>
        <v>4.567</v>
      </c>
      <c r="F114" s="35">
        <v>5.091</v>
      </c>
      <c r="G114" s="36">
        <v>5.469</v>
      </c>
      <c r="H114" s="36">
        <v>6.04</v>
      </c>
      <c r="I114" s="36">
        <v>6.5</v>
      </c>
      <c r="J114" s="35">
        <v>6.8</v>
      </c>
      <c r="K114" s="37">
        <v>7.3</v>
      </c>
      <c r="L114" s="38">
        <v>7.995</v>
      </c>
      <c r="M114" s="32">
        <f>L114-K114</f>
        <v>0.6950000000000003</v>
      </c>
      <c r="N114" s="32">
        <f>M114*D114</f>
        <v>55.530500000000025</v>
      </c>
      <c r="O114" s="38">
        <v>9.2</v>
      </c>
      <c r="P114" s="32">
        <f>O114-L114</f>
        <v>1.2049999999999992</v>
      </c>
      <c r="Q114" s="39">
        <f>P114*D114</f>
        <v>96.27949999999994</v>
      </c>
      <c r="R114" s="11"/>
    </row>
    <row r="115" spans="1:18" ht="12.75">
      <c r="A115" s="8"/>
      <c r="B115" s="9">
        <v>16.43</v>
      </c>
      <c r="C115" s="9">
        <v>17.98</v>
      </c>
      <c r="D115" s="40">
        <v>19.55</v>
      </c>
      <c r="E115" s="35">
        <f>'[1]вода 2-е пол 10г.'!X105</f>
        <v>230.57</v>
      </c>
      <c r="F115" s="35">
        <v>232.091</v>
      </c>
      <c r="G115" s="36">
        <f aca="true" t="shared" si="18" ref="G115:L115">SUM(G113:G114)</f>
        <v>233.469</v>
      </c>
      <c r="H115" s="36">
        <f t="shared" si="18"/>
        <v>234.54</v>
      </c>
      <c r="I115" s="36">
        <f t="shared" si="18"/>
        <v>235.5</v>
      </c>
      <c r="J115" s="35">
        <f t="shared" si="18"/>
        <v>236.8</v>
      </c>
      <c r="K115" s="37">
        <f t="shared" si="18"/>
        <v>238.3</v>
      </c>
      <c r="L115" s="38">
        <f t="shared" si="18"/>
        <v>240.995</v>
      </c>
      <c r="M115" s="32">
        <f>L115-K115</f>
        <v>2.694999999999993</v>
      </c>
      <c r="N115" s="32">
        <f>M115*D115</f>
        <v>52.68724999999987</v>
      </c>
      <c r="O115" s="38">
        <f>SUM(O113:O114)</f>
        <v>244.2</v>
      </c>
      <c r="P115" s="32">
        <f>O115-L115</f>
        <v>3.204999999999984</v>
      </c>
      <c r="Q115" s="39">
        <f>P115*D115</f>
        <v>62.657749999999695</v>
      </c>
      <c r="R115" s="11"/>
    </row>
    <row r="116" spans="1:18" ht="12.75">
      <c r="A116" s="8">
        <v>25</v>
      </c>
      <c r="B116" s="9"/>
      <c r="C116" s="9"/>
      <c r="D116" s="40"/>
      <c r="E116" s="35"/>
      <c r="F116" s="35"/>
      <c r="G116" s="36"/>
      <c r="H116" s="36"/>
      <c r="I116" s="36"/>
      <c r="J116" s="35"/>
      <c r="K116" s="37"/>
      <c r="L116" s="38"/>
      <c r="M116" s="32"/>
      <c r="N116" s="32"/>
      <c r="O116" s="38"/>
      <c r="P116" s="32"/>
      <c r="Q116" s="52"/>
      <c r="R116" s="11">
        <v>25</v>
      </c>
    </row>
    <row r="117" spans="1:18" ht="12.75">
      <c r="A117" s="8"/>
      <c r="B117" s="9">
        <v>24.4</v>
      </c>
      <c r="C117" s="9">
        <v>26.73</v>
      </c>
      <c r="D117" s="40">
        <v>29.05</v>
      </c>
      <c r="E117" s="35">
        <f>'[1]вода 2-е пол 10г.'!X109</f>
        <v>18</v>
      </c>
      <c r="F117" s="35">
        <v>20.5</v>
      </c>
      <c r="G117" s="36">
        <v>23.6</v>
      </c>
      <c r="H117" s="36">
        <v>26.6</v>
      </c>
      <c r="I117" s="36">
        <v>30.5</v>
      </c>
      <c r="J117" s="35">
        <v>33</v>
      </c>
      <c r="K117" s="37">
        <v>36</v>
      </c>
      <c r="L117" s="38">
        <v>40</v>
      </c>
      <c r="M117" s="32">
        <f>L117-K117</f>
        <v>4</v>
      </c>
      <c r="N117" s="32">
        <f>M117*D117</f>
        <v>116.2</v>
      </c>
      <c r="O117" s="38">
        <v>45</v>
      </c>
      <c r="P117" s="32">
        <f>O117-L117</f>
        <v>5</v>
      </c>
      <c r="Q117" s="39">
        <f>P117*D117</f>
        <v>145.25</v>
      </c>
      <c r="R117" s="11"/>
    </row>
    <row r="118" spans="1:18" ht="12.75">
      <c r="A118" s="8"/>
      <c r="B118" s="9">
        <v>79.9</v>
      </c>
      <c r="C118" s="9">
        <v>79.9</v>
      </c>
      <c r="D118" s="40">
        <v>79.9</v>
      </c>
      <c r="E118" s="35">
        <f>'[1]вода 2-е пол 10г.'!X110</f>
        <v>44</v>
      </c>
      <c r="F118" s="35">
        <v>47</v>
      </c>
      <c r="G118" s="36">
        <v>51.2</v>
      </c>
      <c r="H118" s="36">
        <v>55.8</v>
      </c>
      <c r="I118" s="36">
        <v>61</v>
      </c>
      <c r="J118" s="35">
        <v>65</v>
      </c>
      <c r="K118" s="37">
        <v>71</v>
      </c>
      <c r="L118" s="38">
        <v>74</v>
      </c>
      <c r="M118" s="32">
        <f>L118-K118</f>
        <v>3</v>
      </c>
      <c r="N118" s="32">
        <f>M118*D118</f>
        <v>239.70000000000002</v>
      </c>
      <c r="O118" s="38">
        <v>76</v>
      </c>
      <c r="P118" s="32">
        <f>O118-L118</f>
        <v>2</v>
      </c>
      <c r="Q118" s="39">
        <f>P118*D118</f>
        <v>159.8</v>
      </c>
      <c r="R118" s="11"/>
    </row>
    <row r="119" spans="1:18" ht="12.75">
      <c r="A119" s="8"/>
      <c r="B119" s="9">
        <v>16.43</v>
      </c>
      <c r="C119" s="9">
        <v>17.98</v>
      </c>
      <c r="D119" s="40">
        <v>19.55</v>
      </c>
      <c r="E119" s="35">
        <f>'[1]вода 2-е пол 10г.'!X111</f>
        <v>62</v>
      </c>
      <c r="F119" s="35">
        <f>SUM(F117:F118)</f>
        <v>67.5</v>
      </c>
      <c r="G119" s="36">
        <v>74.8</v>
      </c>
      <c r="H119" s="36">
        <f>SUM(H117:H118)</f>
        <v>82.4</v>
      </c>
      <c r="I119" s="36">
        <f>SUM(I117:I118)</f>
        <v>91.5</v>
      </c>
      <c r="J119" s="35">
        <f>SUM(J117:J118)</f>
        <v>98</v>
      </c>
      <c r="K119" s="37">
        <f>SUM(K117:K118)</f>
        <v>107</v>
      </c>
      <c r="L119" s="38">
        <v>114</v>
      </c>
      <c r="M119" s="32">
        <f>L119-K119</f>
        <v>7</v>
      </c>
      <c r="N119" s="32">
        <f>M119*D119</f>
        <v>136.85</v>
      </c>
      <c r="O119" s="38">
        <f>SUM(O117:O118)</f>
        <v>121</v>
      </c>
      <c r="P119" s="32">
        <f>O119-L119</f>
        <v>7</v>
      </c>
      <c r="Q119" s="39">
        <f>P119*D119</f>
        <v>136.85</v>
      </c>
      <c r="R119" s="11"/>
    </row>
    <row r="120" spans="1:18" ht="12.75">
      <c r="A120" s="8">
        <v>26</v>
      </c>
      <c r="B120" s="9"/>
      <c r="C120" s="9"/>
      <c r="D120" s="40"/>
      <c r="E120" s="35">
        <f>'[1]вода 2-е пол 10г.'!X112</f>
        <v>0</v>
      </c>
      <c r="F120" s="35"/>
      <c r="G120" s="36"/>
      <c r="H120" s="36"/>
      <c r="I120" s="36"/>
      <c r="J120" s="35"/>
      <c r="K120" s="37"/>
      <c r="L120" s="38"/>
      <c r="M120" s="32"/>
      <c r="N120" s="32"/>
      <c r="O120" s="38"/>
      <c r="P120" s="32"/>
      <c r="Q120" s="52"/>
      <c r="R120" s="11">
        <v>26</v>
      </c>
    </row>
    <row r="121" spans="1:18" ht="12.75">
      <c r="A121" s="8"/>
      <c r="B121" s="9">
        <v>24.4</v>
      </c>
      <c r="C121" s="9">
        <v>26.73</v>
      </c>
      <c r="D121" s="40">
        <v>29.05</v>
      </c>
      <c r="E121" s="35">
        <f>'[1]вода 2-е пол 10г.'!X113</f>
        <v>0</v>
      </c>
      <c r="F121" s="35"/>
      <c r="G121" s="36"/>
      <c r="H121" s="36"/>
      <c r="I121" s="36"/>
      <c r="J121" s="35"/>
      <c r="K121" s="37"/>
      <c r="L121" s="38"/>
      <c r="M121" s="32"/>
      <c r="N121" s="32"/>
      <c r="O121" s="38"/>
      <c r="P121" s="32"/>
      <c r="Q121" s="52"/>
      <c r="R121" s="11"/>
    </row>
    <row r="122" spans="1:18" ht="12.75">
      <c r="A122" s="8"/>
      <c r="B122" s="9">
        <v>79.9</v>
      </c>
      <c r="C122" s="9">
        <v>79.9</v>
      </c>
      <c r="D122" s="40">
        <v>79.9</v>
      </c>
      <c r="E122" s="35">
        <f>'[1]вода 2-е пол 10г.'!X114</f>
        <v>0</v>
      </c>
      <c r="F122" s="35"/>
      <c r="G122" s="36"/>
      <c r="H122" s="36"/>
      <c r="I122" s="36"/>
      <c r="J122" s="35"/>
      <c r="K122" s="37"/>
      <c r="L122" s="38"/>
      <c r="M122" s="32"/>
      <c r="N122" s="32"/>
      <c r="O122" s="38"/>
      <c r="P122" s="32"/>
      <c r="Q122" s="52"/>
      <c r="R122" s="11"/>
    </row>
    <row r="123" spans="1:18" ht="12.75">
      <c r="A123" s="8"/>
      <c r="B123" s="9">
        <v>16.43</v>
      </c>
      <c r="C123" s="9">
        <v>17.98</v>
      </c>
      <c r="D123" s="40">
        <v>19.55</v>
      </c>
      <c r="E123" s="35">
        <f>'[1]вода 2-е пол 10г.'!X115</f>
        <v>0</v>
      </c>
      <c r="F123" s="35"/>
      <c r="G123" s="36"/>
      <c r="H123" s="36"/>
      <c r="I123" s="36"/>
      <c r="J123" s="35"/>
      <c r="K123" s="37"/>
      <c r="L123" s="38"/>
      <c r="M123" s="32"/>
      <c r="N123" s="32"/>
      <c r="O123" s="38"/>
      <c r="P123" s="32"/>
      <c r="Q123" s="52"/>
      <c r="R123" s="11"/>
    </row>
    <row r="124" spans="1:18" ht="12.75">
      <c r="A124" s="8">
        <v>27</v>
      </c>
      <c r="B124" s="9"/>
      <c r="C124" s="9"/>
      <c r="D124" s="40"/>
      <c r="E124" s="35"/>
      <c r="F124" s="35"/>
      <c r="G124" s="36"/>
      <c r="H124" s="36"/>
      <c r="I124" s="36"/>
      <c r="J124" s="35"/>
      <c r="K124" s="37"/>
      <c r="L124" s="38"/>
      <c r="M124" s="32"/>
      <c r="N124" s="32"/>
      <c r="O124" s="38"/>
      <c r="P124" s="32"/>
      <c r="Q124" s="52"/>
      <c r="R124" s="11">
        <v>27</v>
      </c>
    </row>
    <row r="125" spans="1:18" ht="12.75">
      <c r="A125" s="8"/>
      <c r="B125" s="9">
        <v>24.4</v>
      </c>
      <c r="C125" s="9">
        <v>26.73</v>
      </c>
      <c r="D125" s="40">
        <v>29.05</v>
      </c>
      <c r="E125" s="35">
        <f>'[1]вода 2-е пол 10г.'!X117</f>
        <v>371.393</v>
      </c>
      <c r="F125" s="35">
        <v>378.136</v>
      </c>
      <c r="G125" s="36">
        <v>390.68</v>
      </c>
      <c r="H125" s="36">
        <v>398.99</v>
      </c>
      <c r="I125" s="36">
        <v>398.99</v>
      </c>
      <c r="J125" s="35">
        <v>414.9</v>
      </c>
      <c r="K125" s="37">
        <v>427.3</v>
      </c>
      <c r="L125" s="38">
        <v>438.617</v>
      </c>
      <c r="M125" s="32">
        <f>L125-K125</f>
        <v>11.317000000000007</v>
      </c>
      <c r="N125" s="32">
        <f>M125*D125</f>
        <v>328.7588500000002</v>
      </c>
      <c r="O125" s="38">
        <v>446.19</v>
      </c>
      <c r="P125" s="32">
        <f>O125-L125</f>
        <v>7.572999999999979</v>
      </c>
      <c r="Q125" s="39">
        <f>P125*D125</f>
        <v>219.9956499999994</v>
      </c>
      <c r="R125" s="11"/>
    </row>
    <row r="126" spans="1:18" ht="12.75">
      <c r="A126" s="8"/>
      <c r="B126" s="9">
        <v>79.9</v>
      </c>
      <c r="C126" s="9">
        <v>79.9</v>
      </c>
      <c r="D126" s="40">
        <v>79.9</v>
      </c>
      <c r="E126" s="35">
        <f>'[1]вода 2-е пол 10г.'!X118</f>
        <v>109.142</v>
      </c>
      <c r="F126" s="35">
        <v>115.303</v>
      </c>
      <c r="G126" s="36">
        <v>126.08</v>
      </c>
      <c r="H126" s="36">
        <v>134.15</v>
      </c>
      <c r="I126" s="36">
        <v>134.15</v>
      </c>
      <c r="J126" s="35">
        <v>146.9</v>
      </c>
      <c r="K126" s="37">
        <v>147</v>
      </c>
      <c r="L126" s="38">
        <v>149.368</v>
      </c>
      <c r="M126" s="32">
        <f>L126-K126</f>
        <v>2.367999999999995</v>
      </c>
      <c r="N126" s="32">
        <f>M126*D126</f>
        <v>189.2031999999996</v>
      </c>
      <c r="O126" s="38">
        <v>150.56</v>
      </c>
      <c r="P126" s="32">
        <f>O126-L126</f>
        <v>1.1920000000000073</v>
      </c>
      <c r="Q126" s="39">
        <f>P126*D126</f>
        <v>95.24080000000059</v>
      </c>
      <c r="R126" s="11"/>
    </row>
    <row r="127" spans="1:18" ht="12.75">
      <c r="A127" s="8"/>
      <c r="B127" s="9">
        <v>16.43</v>
      </c>
      <c r="C127" s="9">
        <v>17.98</v>
      </c>
      <c r="D127" s="40">
        <v>19.55</v>
      </c>
      <c r="E127" s="35">
        <f>'[1]вода 2-е пол 10г.'!X119</f>
        <v>480.53499999999997</v>
      </c>
      <c r="F127" s="35">
        <f aca="true" t="shared" si="19" ref="F127:K127">SUM(F125:F126)</f>
        <v>493.439</v>
      </c>
      <c r="G127" s="36">
        <f t="shared" si="19"/>
        <v>516.76</v>
      </c>
      <c r="H127" s="36">
        <f t="shared" si="19"/>
        <v>533.14</v>
      </c>
      <c r="I127" s="36">
        <f t="shared" si="19"/>
        <v>533.14</v>
      </c>
      <c r="J127" s="35">
        <f t="shared" si="19"/>
        <v>561.8</v>
      </c>
      <c r="K127" s="37">
        <f t="shared" si="19"/>
        <v>574.3</v>
      </c>
      <c r="L127" s="38">
        <f>L126+L125</f>
        <v>587.985</v>
      </c>
      <c r="M127" s="32">
        <f>L127-K127</f>
        <v>13.68500000000006</v>
      </c>
      <c r="N127" s="32">
        <f>M127*D127</f>
        <v>267.5417500000012</v>
      </c>
      <c r="O127" s="38">
        <f>SUM(O125:O126)</f>
        <v>596.75</v>
      </c>
      <c r="P127" s="32">
        <f>O127-L127</f>
        <v>8.764999999999986</v>
      </c>
      <c r="Q127" s="39">
        <f>P127*D127</f>
        <v>171.35574999999974</v>
      </c>
      <c r="R127" s="11"/>
    </row>
    <row r="128" spans="1:18" ht="12.75">
      <c r="A128" s="8">
        <v>28</v>
      </c>
      <c r="B128" s="9"/>
      <c r="C128" s="9"/>
      <c r="D128" s="40"/>
      <c r="E128" s="35"/>
      <c r="F128" s="35"/>
      <c r="G128" s="36"/>
      <c r="H128" s="36"/>
      <c r="I128" s="36"/>
      <c r="J128" s="35"/>
      <c r="K128" s="37"/>
      <c r="L128" s="38"/>
      <c r="M128" s="32"/>
      <c r="N128" s="32"/>
      <c r="O128" s="38"/>
      <c r="P128" s="32"/>
      <c r="Q128" s="52"/>
      <c r="R128" s="11">
        <v>28</v>
      </c>
    </row>
    <row r="129" spans="1:18" ht="12.75">
      <c r="A129" s="8"/>
      <c r="B129" s="9">
        <v>24.4</v>
      </c>
      <c r="C129" s="9">
        <v>26.73</v>
      </c>
      <c r="D129" s="40">
        <v>29.05</v>
      </c>
      <c r="E129" s="35">
        <v>24.4</v>
      </c>
      <c r="F129" s="35">
        <v>2.44</v>
      </c>
      <c r="G129" s="35">
        <v>2.49</v>
      </c>
      <c r="H129" s="35">
        <v>2.49</v>
      </c>
      <c r="I129" s="35">
        <v>2.49</v>
      </c>
      <c r="J129" s="35">
        <v>2.49</v>
      </c>
      <c r="K129" s="37">
        <v>12.9</v>
      </c>
      <c r="L129" s="38">
        <v>13.091</v>
      </c>
      <c r="M129" s="32">
        <f>L129-K129</f>
        <v>0.19099999999999895</v>
      </c>
      <c r="N129" s="32">
        <f>M129*D129</f>
        <v>5.5485499999999695</v>
      </c>
      <c r="O129" s="38">
        <v>15.08</v>
      </c>
      <c r="P129" s="32">
        <f>O129-L129</f>
        <v>1.9890000000000008</v>
      </c>
      <c r="Q129" s="39">
        <f>P129*D129</f>
        <v>57.78045000000002</v>
      </c>
      <c r="R129" s="11"/>
    </row>
    <row r="130" spans="1:18" ht="12.75">
      <c r="A130" s="8"/>
      <c r="B130" s="9">
        <v>79.9</v>
      </c>
      <c r="C130" s="9">
        <v>79.9</v>
      </c>
      <c r="D130" s="40">
        <v>79.9</v>
      </c>
      <c r="E130" s="35">
        <v>2.19</v>
      </c>
      <c r="F130" s="35">
        <v>2.24</v>
      </c>
      <c r="G130" s="35">
        <v>2.24</v>
      </c>
      <c r="H130" s="35">
        <v>2.24</v>
      </c>
      <c r="I130" s="35">
        <v>2.24</v>
      </c>
      <c r="J130" s="35">
        <v>2.24</v>
      </c>
      <c r="K130" s="37">
        <v>2.49</v>
      </c>
      <c r="L130" s="38">
        <v>2.5</v>
      </c>
      <c r="M130" s="32">
        <f>L130-K130</f>
        <v>0.009999999999999787</v>
      </c>
      <c r="N130" s="32">
        <f>M130*D130</f>
        <v>0.7989999999999831</v>
      </c>
      <c r="O130" s="38">
        <v>3.73</v>
      </c>
      <c r="P130" s="32">
        <f>O130-L130</f>
        <v>1.23</v>
      </c>
      <c r="Q130" s="39">
        <f>P130*D130</f>
        <v>98.277</v>
      </c>
      <c r="R130" s="11"/>
    </row>
    <row r="131" spans="1:18" ht="12.75">
      <c r="A131" s="8"/>
      <c r="B131" s="9">
        <v>16.43</v>
      </c>
      <c r="C131" s="9">
        <v>17.98</v>
      </c>
      <c r="D131" s="40">
        <v>19.55</v>
      </c>
      <c r="E131" s="35">
        <f>E130+E129</f>
        <v>26.59</v>
      </c>
      <c r="F131" s="35">
        <f aca="true" t="shared" si="20" ref="F131:K131">SUM(F129:F130)</f>
        <v>4.68</v>
      </c>
      <c r="G131" s="35">
        <f t="shared" si="20"/>
        <v>4.73</v>
      </c>
      <c r="H131" s="35">
        <f t="shared" si="20"/>
        <v>4.73</v>
      </c>
      <c r="I131" s="35">
        <f t="shared" si="20"/>
        <v>4.73</v>
      </c>
      <c r="J131" s="35">
        <f t="shared" si="20"/>
        <v>4.73</v>
      </c>
      <c r="K131" s="37">
        <f t="shared" si="20"/>
        <v>15.39</v>
      </c>
      <c r="L131" s="38">
        <v>15.591</v>
      </c>
      <c r="M131" s="32">
        <f>L131-K131</f>
        <v>0.20099999999999874</v>
      </c>
      <c r="N131" s="32">
        <f>M131*D131</f>
        <v>3.9295499999999755</v>
      </c>
      <c r="O131" s="38">
        <f>SUM(O129:O130)</f>
        <v>18.81</v>
      </c>
      <c r="P131" s="32">
        <f>O131-L131</f>
        <v>3.2189999999999994</v>
      </c>
      <c r="Q131" s="39">
        <f>P131*D131</f>
        <v>62.93144999999999</v>
      </c>
      <c r="R131" s="11"/>
    </row>
    <row r="132" spans="1:18" ht="12.75">
      <c r="A132" s="8">
        <v>29</v>
      </c>
      <c r="B132" s="9"/>
      <c r="C132" s="9"/>
      <c r="D132" s="40"/>
      <c r="E132" s="35"/>
      <c r="F132" s="35"/>
      <c r="G132" s="36"/>
      <c r="H132" s="36"/>
      <c r="I132" s="36"/>
      <c r="J132" s="35"/>
      <c r="K132" s="37"/>
      <c r="L132" s="38"/>
      <c r="M132" s="32"/>
      <c r="N132" s="32"/>
      <c r="O132" s="38"/>
      <c r="P132" s="32"/>
      <c r="Q132" s="52"/>
      <c r="R132" s="11">
        <v>29</v>
      </c>
    </row>
    <row r="133" spans="1:18" ht="12.75">
      <c r="A133" s="8"/>
      <c r="B133" s="13"/>
      <c r="C133" s="13"/>
      <c r="D133" s="40"/>
      <c r="E133" s="35">
        <f>'[1]вода 2-е пол 10г.'!X125</f>
        <v>0</v>
      </c>
      <c r="F133" s="35"/>
      <c r="G133" s="36"/>
      <c r="H133" s="36"/>
      <c r="I133" s="36"/>
      <c r="J133" s="35"/>
      <c r="K133" s="37"/>
      <c r="L133" s="38"/>
      <c r="M133" s="32"/>
      <c r="N133" s="32"/>
      <c r="O133" s="38"/>
      <c r="P133" s="32"/>
      <c r="Q133" s="52"/>
      <c r="R133" s="11"/>
    </row>
    <row r="134" spans="1:18" ht="12.75">
      <c r="A134" s="8"/>
      <c r="B134" s="9"/>
      <c r="C134" s="9"/>
      <c r="D134" s="40"/>
      <c r="E134" s="35">
        <f>'[1]вода 2-е пол 10г.'!X126</f>
        <v>0</v>
      </c>
      <c r="F134" s="35"/>
      <c r="G134" s="36"/>
      <c r="H134" s="36"/>
      <c r="I134" s="36"/>
      <c r="J134" s="35"/>
      <c r="K134" s="37"/>
      <c r="L134" s="38"/>
      <c r="M134" s="32"/>
      <c r="N134" s="32"/>
      <c r="O134" s="38"/>
      <c r="P134" s="32"/>
      <c r="Q134" s="52"/>
      <c r="R134" s="11"/>
    </row>
    <row r="135" spans="1:18" ht="12.75">
      <c r="A135" s="8"/>
      <c r="B135" s="9">
        <v>24.4</v>
      </c>
      <c r="C135" s="9">
        <v>26.73</v>
      </c>
      <c r="D135" s="40">
        <v>29.05</v>
      </c>
      <c r="E135" s="35">
        <f>'[1]вода 2-е пол 10г.'!X127</f>
        <v>0</v>
      </c>
      <c r="F135" s="35"/>
      <c r="G135" s="36"/>
      <c r="H135" s="36"/>
      <c r="I135" s="36"/>
      <c r="J135" s="35"/>
      <c r="K135" s="37"/>
      <c r="L135" s="38"/>
      <c r="M135" s="32"/>
      <c r="N135" s="32"/>
      <c r="O135" s="38"/>
      <c r="P135" s="32"/>
      <c r="Q135" s="52"/>
      <c r="R135" s="11"/>
    </row>
    <row r="136" spans="1:18" ht="12.75">
      <c r="A136" s="8"/>
      <c r="B136" s="13"/>
      <c r="C136" s="12"/>
      <c r="D136" s="40"/>
      <c r="E136" s="35">
        <f>'[1]вода 2-е пол 10г.'!X128</f>
        <v>0</v>
      </c>
      <c r="F136" s="35"/>
      <c r="G136" s="36"/>
      <c r="H136" s="36"/>
      <c r="I136" s="36"/>
      <c r="J136" s="35"/>
      <c r="K136" s="37"/>
      <c r="L136" s="38"/>
      <c r="M136" s="32"/>
      <c r="N136" s="32"/>
      <c r="O136" s="38"/>
      <c r="P136" s="32"/>
      <c r="Q136" s="52"/>
      <c r="R136" s="11"/>
    </row>
    <row r="137" spans="1:18" ht="12.75">
      <c r="A137" s="8"/>
      <c r="B137" s="9"/>
      <c r="C137" s="9"/>
      <c r="D137" s="40"/>
      <c r="E137" s="35">
        <f>'[1]вода 2-е пол 10г.'!X129</f>
        <v>0</v>
      </c>
      <c r="F137" s="35"/>
      <c r="G137" s="36"/>
      <c r="H137" s="36"/>
      <c r="I137" s="36"/>
      <c r="J137" s="35"/>
      <c r="K137" s="37"/>
      <c r="L137" s="38"/>
      <c r="M137" s="32"/>
      <c r="N137" s="32"/>
      <c r="O137" s="38"/>
      <c r="P137" s="32"/>
      <c r="Q137" s="52"/>
      <c r="R137" s="11"/>
    </row>
    <row r="138" spans="1:18" ht="12.75">
      <c r="A138" s="8"/>
      <c r="B138" s="9">
        <v>79.9</v>
      </c>
      <c r="C138" s="9">
        <v>79.9</v>
      </c>
      <c r="D138" s="40">
        <v>79.9</v>
      </c>
      <c r="E138" s="35">
        <f>'[1]вода 2-е пол 10г.'!X130</f>
        <v>0</v>
      </c>
      <c r="F138" s="35"/>
      <c r="G138" s="36"/>
      <c r="H138" s="36"/>
      <c r="I138" s="36"/>
      <c r="J138" s="35"/>
      <c r="K138" s="37"/>
      <c r="L138" s="38"/>
      <c r="M138" s="32"/>
      <c r="N138" s="32"/>
      <c r="O138" s="38"/>
      <c r="P138" s="32"/>
      <c r="Q138" s="52"/>
      <c r="R138" s="11"/>
    </row>
    <row r="139" spans="1:18" ht="12.75">
      <c r="A139" s="8"/>
      <c r="B139" s="9">
        <v>16.43</v>
      </c>
      <c r="C139" s="9">
        <v>17.98</v>
      </c>
      <c r="D139" s="40">
        <v>19.55</v>
      </c>
      <c r="E139" s="35">
        <f>'[1]вода 2-е пол 10г.'!X131</f>
        <v>0</v>
      </c>
      <c r="F139" s="35"/>
      <c r="G139" s="36"/>
      <c r="H139" s="36"/>
      <c r="I139" s="36"/>
      <c r="J139" s="35"/>
      <c r="K139" s="37"/>
      <c r="L139" s="38"/>
      <c r="M139" s="32"/>
      <c r="N139" s="32"/>
      <c r="O139" s="38"/>
      <c r="P139" s="32"/>
      <c r="Q139" s="52"/>
      <c r="R139" s="11"/>
    </row>
    <row r="140" spans="1:18" ht="12.75">
      <c r="A140" s="8">
        <v>30</v>
      </c>
      <c r="B140" s="9"/>
      <c r="C140" s="9"/>
      <c r="D140" s="40"/>
      <c r="E140" s="35"/>
      <c r="F140" s="35"/>
      <c r="G140" s="36"/>
      <c r="H140" s="36"/>
      <c r="I140" s="36"/>
      <c r="J140" s="35"/>
      <c r="K140" s="37"/>
      <c r="L140" s="38"/>
      <c r="M140" s="32"/>
      <c r="N140" s="32"/>
      <c r="O140" s="38"/>
      <c r="P140" s="32"/>
      <c r="Q140" s="52"/>
      <c r="R140" s="11">
        <v>30</v>
      </c>
    </row>
    <row r="141" spans="1:18" ht="12.75">
      <c r="A141" s="8"/>
      <c r="B141" s="9">
        <v>24.4</v>
      </c>
      <c r="C141" s="9">
        <v>26.73</v>
      </c>
      <c r="D141" s="40">
        <v>29.05</v>
      </c>
      <c r="E141" s="35">
        <f>'[1]вода 2-е пол 10г.'!X133</f>
        <v>55.191</v>
      </c>
      <c r="F141" s="35">
        <v>57.776</v>
      </c>
      <c r="G141" s="36">
        <v>59.963</v>
      </c>
      <c r="H141" s="36">
        <v>63.82</v>
      </c>
      <c r="I141" s="36">
        <v>69.22</v>
      </c>
      <c r="J141" s="35">
        <v>81.7</v>
      </c>
      <c r="K141" s="37">
        <v>87.5</v>
      </c>
      <c r="L141" s="37">
        <v>87.5</v>
      </c>
      <c r="M141" s="32">
        <f>L141-K141</f>
        <v>0</v>
      </c>
      <c r="N141" s="32">
        <f>M141*D141</f>
        <v>0</v>
      </c>
      <c r="O141" s="38">
        <v>88.4</v>
      </c>
      <c r="P141" s="32">
        <f>O141-L141</f>
        <v>0.9000000000000057</v>
      </c>
      <c r="Q141" s="52">
        <f>P141*D141</f>
        <v>26.145000000000167</v>
      </c>
      <c r="R141" s="11"/>
    </row>
    <row r="142" spans="1:18" ht="12.75">
      <c r="A142" s="8"/>
      <c r="B142" s="9">
        <v>79.9</v>
      </c>
      <c r="C142" s="9">
        <v>79.9</v>
      </c>
      <c r="D142" s="40">
        <v>79.9</v>
      </c>
      <c r="E142" s="35">
        <f>'[1]вода 2-е пол 10г.'!X134</f>
        <v>11.496</v>
      </c>
      <c r="F142" s="35">
        <v>14.121</v>
      </c>
      <c r="G142" s="36">
        <v>16.779</v>
      </c>
      <c r="H142" s="36">
        <v>22.03</v>
      </c>
      <c r="I142" s="36">
        <v>27.09</v>
      </c>
      <c r="J142" s="35">
        <v>27.1</v>
      </c>
      <c r="K142" s="37">
        <v>27.1</v>
      </c>
      <c r="L142" s="37">
        <v>27.1</v>
      </c>
      <c r="M142" s="32">
        <f>L142-K142</f>
        <v>0</v>
      </c>
      <c r="N142" s="32">
        <f>M142*D142</f>
        <v>0</v>
      </c>
      <c r="O142" s="38">
        <v>27.2</v>
      </c>
      <c r="P142" s="32">
        <f>O142-L142</f>
        <v>0.09999999999999787</v>
      </c>
      <c r="Q142" s="52">
        <f>P142*D142</f>
        <v>7.989999999999831</v>
      </c>
      <c r="R142" s="11"/>
    </row>
    <row r="143" spans="1:18" ht="12.75">
      <c r="A143" s="8"/>
      <c r="B143" s="9">
        <v>16.43</v>
      </c>
      <c r="C143" s="9">
        <v>17.98</v>
      </c>
      <c r="D143" s="40">
        <v>19.55</v>
      </c>
      <c r="E143" s="35">
        <f>'[1]вода 2-е пол 10г.'!X135</f>
        <v>66.687</v>
      </c>
      <c r="F143" s="35">
        <f aca="true" t="shared" si="21" ref="F143:L143">SUM(F141:F142)</f>
        <v>71.897</v>
      </c>
      <c r="G143" s="36">
        <f t="shared" si="21"/>
        <v>76.742</v>
      </c>
      <c r="H143" s="36">
        <f t="shared" si="21"/>
        <v>85.85</v>
      </c>
      <c r="I143" s="36">
        <f t="shared" si="21"/>
        <v>96.31</v>
      </c>
      <c r="J143" s="35">
        <f t="shared" si="21"/>
        <v>108.80000000000001</v>
      </c>
      <c r="K143" s="37">
        <f t="shared" si="21"/>
        <v>114.6</v>
      </c>
      <c r="L143" s="37">
        <f t="shared" si="21"/>
        <v>114.6</v>
      </c>
      <c r="M143" s="32">
        <f>L143-K143</f>
        <v>0</v>
      </c>
      <c r="N143" s="32">
        <f>M143*D143</f>
        <v>0</v>
      </c>
      <c r="O143" s="38">
        <f>SUM(O141:O142)</f>
        <v>115.60000000000001</v>
      </c>
      <c r="P143" s="32">
        <f>O143-L143</f>
        <v>1.0000000000000142</v>
      </c>
      <c r="Q143" s="52">
        <f>P143*D143</f>
        <v>19.550000000000278</v>
      </c>
      <c r="R143" s="11"/>
    </row>
    <row r="144" spans="1:18" ht="12.75">
      <c r="A144" s="8">
        <v>31</v>
      </c>
      <c r="B144" s="9"/>
      <c r="C144" s="9"/>
      <c r="D144" s="40"/>
      <c r="E144" s="35"/>
      <c r="F144" s="35"/>
      <c r="G144" s="36"/>
      <c r="H144" s="36"/>
      <c r="I144" s="36"/>
      <c r="J144" s="35"/>
      <c r="K144" s="37"/>
      <c r="L144" s="38"/>
      <c r="M144" s="32"/>
      <c r="N144" s="32"/>
      <c r="O144" s="38"/>
      <c r="P144" s="32"/>
      <c r="Q144" s="52"/>
      <c r="R144" s="11">
        <v>31</v>
      </c>
    </row>
    <row r="145" spans="1:18" ht="12.75">
      <c r="A145" s="8"/>
      <c r="B145" s="9">
        <v>24.4</v>
      </c>
      <c r="C145" s="9">
        <v>26.73</v>
      </c>
      <c r="D145" s="40">
        <v>29.05</v>
      </c>
      <c r="E145" s="35">
        <f>'[1]вода 2-е пол 10г.'!X137</f>
        <v>381</v>
      </c>
      <c r="F145" s="35">
        <v>381</v>
      </c>
      <c r="G145" s="36">
        <v>381</v>
      </c>
      <c r="H145" s="36">
        <v>381</v>
      </c>
      <c r="I145" s="36">
        <v>382</v>
      </c>
      <c r="J145" s="36">
        <v>382</v>
      </c>
      <c r="K145" s="37">
        <v>382</v>
      </c>
      <c r="L145" s="37">
        <v>382</v>
      </c>
      <c r="M145" s="32">
        <f>L145-K145</f>
        <v>0</v>
      </c>
      <c r="N145" s="32">
        <f>M145*D145</f>
        <v>0</v>
      </c>
      <c r="O145" s="38">
        <v>382</v>
      </c>
      <c r="P145" s="32">
        <f>O145-L145</f>
        <v>0</v>
      </c>
      <c r="Q145" s="39">
        <f>P145*D145</f>
        <v>0</v>
      </c>
      <c r="R145" s="11"/>
    </row>
    <row r="146" spans="1:18" ht="12.75">
      <c r="A146" s="8"/>
      <c r="B146" s="9">
        <v>79.9</v>
      </c>
      <c r="C146" s="9">
        <v>79.9</v>
      </c>
      <c r="D146" s="40">
        <v>79.9</v>
      </c>
      <c r="E146" s="35">
        <f>'[1]вода 2-е пол 10г.'!X138</f>
        <v>52</v>
      </c>
      <c r="F146" s="35">
        <v>52</v>
      </c>
      <c r="G146" s="36">
        <v>52</v>
      </c>
      <c r="H146" s="36">
        <v>52</v>
      </c>
      <c r="I146" s="36">
        <v>53</v>
      </c>
      <c r="J146" s="36">
        <v>53</v>
      </c>
      <c r="K146" s="37">
        <v>53</v>
      </c>
      <c r="L146" s="37">
        <v>53</v>
      </c>
      <c r="M146" s="32">
        <f>L146-K146</f>
        <v>0</v>
      </c>
      <c r="N146" s="32">
        <f>M146*D146</f>
        <v>0</v>
      </c>
      <c r="O146" s="38">
        <v>53</v>
      </c>
      <c r="P146" s="32">
        <f>O146-L146</f>
        <v>0</v>
      </c>
      <c r="Q146" s="39">
        <f>P146*D146</f>
        <v>0</v>
      </c>
      <c r="R146" s="11"/>
    </row>
    <row r="147" spans="1:18" ht="12.75">
      <c r="A147" s="8"/>
      <c r="B147" s="9">
        <v>16.43</v>
      </c>
      <c r="C147" s="9">
        <v>17.98</v>
      </c>
      <c r="D147" s="40">
        <v>19.55</v>
      </c>
      <c r="E147" s="35">
        <f>'[1]вода 2-е пол 10г.'!X139</f>
        <v>433</v>
      </c>
      <c r="F147" s="35">
        <v>433</v>
      </c>
      <c r="G147" s="36">
        <v>433</v>
      </c>
      <c r="H147" s="36">
        <v>433</v>
      </c>
      <c r="I147" s="36">
        <f>SUM(I145:I146)</f>
        <v>435</v>
      </c>
      <c r="J147" s="36">
        <f>SUM(J145:J146)</f>
        <v>435</v>
      </c>
      <c r="K147" s="37">
        <v>435</v>
      </c>
      <c r="L147" s="37">
        <v>435</v>
      </c>
      <c r="M147" s="32">
        <f>L147-K147</f>
        <v>0</v>
      </c>
      <c r="N147" s="32">
        <f>M147*D147</f>
        <v>0</v>
      </c>
      <c r="O147" s="38">
        <f>SUM(O145:O146)</f>
        <v>435</v>
      </c>
      <c r="P147" s="32">
        <f>O147-L147</f>
        <v>0</v>
      </c>
      <c r="Q147" s="39">
        <f>P147*D147</f>
        <v>0</v>
      </c>
      <c r="R147" s="11"/>
    </row>
    <row r="148" spans="1:18" ht="12.75">
      <c r="A148" s="8">
        <v>32</v>
      </c>
      <c r="B148" s="9"/>
      <c r="C148" s="9"/>
      <c r="D148" s="40"/>
      <c r="E148" s="35"/>
      <c r="F148" s="35"/>
      <c r="G148" s="36"/>
      <c r="H148" s="36"/>
      <c r="I148" s="36"/>
      <c r="J148" s="35"/>
      <c r="K148" s="37"/>
      <c r="L148" s="38"/>
      <c r="M148" s="32"/>
      <c r="N148" s="32"/>
      <c r="O148" s="38"/>
      <c r="P148" s="32"/>
      <c r="Q148" s="52"/>
      <c r="R148" s="11">
        <v>32</v>
      </c>
    </row>
    <row r="149" spans="1:18" ht="12.75">
      <c r="A149" s="8"/>
      <c r="B149" s="9">
        <v>24.4</v>
      </c>
      <c r="C149" s="9">
        <v>26.73</v>
      </c>
      <c r="D149" s="40">
        <v>29.05</v>
      </c>
      <c r="E149" s="35">
        <f>'[1]вода 2-е пол 10г.'!X141</f>
        <v>148.506</v>
      </c>
      <c r="F149" s="35">
        <v>148.51</v>
      </c>
      <c r="G149" s="36">
        <v>164.35</v>
      </c>
      <c r="H149" s="36">
        <v>173.02</v>
      </c>
      <c r="I149" s="36">
        <v>173.02</v>
      </c>
      <c r="J149" s="35">
        <v>188.4</v>
      </c>
      <c r="K149" s="37">
        <v>197.5</v>
      </c>
      <c r="L149" s="38">
        <v>203.798</v>
      </c>
      <c r="M149" s="32">
        <f>L149-K149</f>
        <v>6.298000000000002</v>
      </c>
      <c r="N149" s="32">
        <f>M149*D149</f>
        <v>182.95690000000005</v>
      </c>
      <c r="O149" s="38">
        <v>213.54</v>
      </c>
      <c r="P149" s="32">
        <f>O149-L149</f>
        <v>9.74199999999999</v>
      </c>
      <c r="Q149" s="39">
        <f>P149*D149</f>
        <v>283.00509999999974</v>
      </c>
      <c r="R149" s="11"/>
    </row>
    <row r="150" spans="1:18" ht="12.75">
      <c r="A150" s="8"/>
      <c r="B150" s="9">
        <v>79.9</v>
      </c>
      <c r="C150" s="9">
        <v>79.9</v>
      </c>
      <c r="D150" s="40">
        <v>79.9</v>
      </c>
      <c r="E150" s="35">
        <f>'[1]вода 2-е пол 10г.'!X142</f>
        <v>1.39</v>
      </c>
      <c r="F150" s="35">
        <v>1.39</v>
      </c>
      <c r="G150" s="36">
        <v>1.39</v>
      </c>
      <c r="H150" s="36">
        <v>1.39</v>
      </c>
      <c r="I150" s="36">
        <v>1.39</v>
      </c>
      <c r="J150" s="35">
        <v>1.4</v>
      </c>
      <c r="K150" s="37">
        <v>1.4</v>
      </c>
      <c r="L150" s="38">
        <v>1.398</v>
      </c>
      <c r="M150" s="32">
        <f>L150-K150</f>
        <v>-0.0020000000000000018</v>
      </c>
      <c r="N150" s="32">
        <v>0</v>
      </c>
      <c r="O150" s="38">
        <v>1.4</v>
      </c>
      <c r="P150" s="32">
        <f>O150-L150</f>
        <v>0.0020000000000000018</v>
      </c>
      <c r="Q150" s="39">
        <f>P150*D150</f>
        <v>0.15980000000000016</v>
      </c>
      <c r="R150" s="11"/>
    </row>
    <row r="151" spans="1:18" ht="12.75">
      <c r="A151" s="8"/>
      <c r="B151" s="9">
        <v>16.43</v>
      </c>
      <c r="C151" s="9">
        <v>17.98</v>
      </c>
      <c r="D151" s="40">
        <v>19.55</v>
      </c>
      <c r="E151" s="35">
        <f>'[1]вода 2-е пол 10г.'!X143</f>
        <v>149.896</v>
      </c>
      <c r="F151" s="35">
        <v>149.9</v>
      </c>
      <c r="G151" s="36">
        <f>SUM(G149:G150)</f>
        <v>165.73999999999998</v>
      </c>
      <c r="H151" s="36">
        <f>SUM(H149:H150)</f>
        <v>174.41</v>
      </c>
      <c r="I151" s="36">
        <f>SUM(I149:I150)</f>
        <v>174.41</v>
      </c>
      <c r="J151" s="35">
        <f>SUM(J149:J150)</f>
        <v>189.8</v>
      </c>
      <c r="K151" s="37">
        <f>SUM(K149:K150)</f>
        <v>198.9</v>
      </c>
      <c r="L151" s="38">
        <f>L150+L149</f>
        <v>205.196</v>
      </c>
      <c r="M151" s="32">
        <f>L151-K151</f>
        <v>6.295999999999992</v>
      </c>
      <c r="N151" s="32">
        <f>M151*D151</f>
        <v>123.08679999999985</v>
      </c>
      <c r="O151" s="38">
        <f>SUM(O149:O150)</f>
        <v>214.94</v>
      </c>
      <c r="P151" s="32">
        <f>O151-L151</f>
        <v>9.744</v>
      </c>
      <c r="Q151" s="39">
        <f>P151*D151</f>
        <v>190.4952</v>
      </c>
      <c r="R151" s="11"/>
    </row>
    <row r="152" spans="1:18" ht="12.75">
      <c r="A152" s="8">
        <v>33</v>
      </c>
      <c r="B152" s="9"/>
      <c r="C152" s="9"/>
      <c r="D152" s="40"/>
      <c r="E152" s="35">
        <f>'[1]вода 2-е пол 10г.'!X144</f>
        <v>0</v>
      </c>
      <c r="F152" s="35"/>
      <c r="G152" s="36"/>
      <c r="H152" s="36"/>
      <c r="I152" s="36"/>
      <c r="J152" s="35"/>
      <c r="K152" s="37"/>
      <c r="L152" s="38"/>
      <c r="M152" s="32"/>
      <c r="N152" s="32"/>
      <c r="O152" s="38"/>
      <c r="P152" s="32"/>
      <c r="Q152" s="52"/>
      <c r="R152" s="11">
        <v>33</v>
      </c>
    </row>
    <row r="153" spans="1:18" ht="12.75">
      <c r="A153" s="8">
        <v>34</v>
      </c>
      <c r="B153" s="9"/>
      <c r="C153" s="9"/>
      <c r="D153" s="40"/>
      <c r="E153" s="35"/>
      <c r="F153" s="35"/>
      <c r="G153" s="36"/>
      <c r="H153" s="36"/>
      <c r="I153" s="36"/>
      <c r="J153" s="35"/>
      <c r="K153" s="37"/>
      <c r="L153" s="38"/>
      <c r="M153" s="32"/>
      <c r="N153" s="32"/>
      <c r="O153" s="38"/>
      <c r="P153" s="32"/>
      <c r="Q153" s="52"/>
      <c r="R153" s="11">
        <v>34</v>
      </c>
    </row>
    <row r="154" spans="1:18" ht="12.75">
      <c r="A154" s="8"/>
      <c r="B154" s="9">
        <v>24.4</v>
      </c>
      <c r="C154" s="9">
        <v>26.73</v>
      </c>
      <c r="D154" s="40">
        <v>29.05</v>
      </c>
      <c r="E154" s="35">
        <f>'[1]вода 2-е пол 10г.'!X146</f>
        <v>166.2</v>
      </c>
      <c r="F154" s="35">
        <v>171.2</v>
      </c>
      <c r="G154" s="36">
        <v>178.2</v>
      </c>
      <c r="H154" s="36">
        <v>184.2</v>
      </c>
      <c r="I154" s="36">
        <v>189.2</v>
      </c>
      <c r="J154" s="35">
        <v>197.8</v>
      </c>
      <c r="K154" s="37">
        <v>205.8</v>
      </c>
      <c r="L154" s="38">
        <v>211.8</v>
      </c>
      <c r="M154" s="32">
        <f>L154-K154</f>
        <v>6</v>
      </c>
      <c r="N154" s="32">
        <f>M154*D154</f>
        <v>174.3</v>
      </c>
      <c r="O154" s="38">
        <v>217.8</v>
      </c>
      <c r="P154" s="32">
        <f>O154-L154</f>
        <v>6</v>
      </c>
      <c r="Q154" s="39">
        <f>P154*D154</f>
        <v>174.3</v>
      </c>
      <c r="R154" s="11"/>
    </row>
    <row r="155" spans="1:18" ht="12.75">
      <c r="A155" s="8"/>
      <c r="B155" s="9">
        <v>79.9</v>
      </c>
      <c r="C155" s="9">
        <v>79.9</v>
      </c>
      <c r="D155" s="40">
        <v>79.9</v>
      </c>
      <c r="E155" s="35">
        <f>'[1]вода 2-е пол 10г.'!X147</f>
        <v>98</v>
      </c>
      <c r="F155" s="35">
        <v>105</v>
      </c>
      <c r="G155" s="36">
        <v>113</v>
      </c>
      <c r="H155" s="36">
        <v>120</v>
      </c>
      <c r="I155" s="36">
        <v>126</v>
      </c>
      <c r="J155" s="35">
        <v>129</v>
      </c>
      <c r="K155" s="37">
        <v>134</v>
      </c>
      <c r="L155" s="38">
        <v>138</v>
      </c>
      <c r="M155" s="32">
        <f>L155-K155</f>
        <v>4</v>
      </c>
      <c r="N155" s="32">
        <f>M155*D155</f>
        <v>319.6</v>
      </c>
      <c r="O155" s="38">
        <v>138</v>
      </c>
      <c r="P155" s="32">
        <f>O155-L155</f>
        <v>0</v>
      </c>
      <c r="Q155" s="39">
        <f>P155*D155</f>
        <v>0</v>
      </c>
      <c r="R155" s="11"/>
    </row>
    <row r="156" spans="1:18" ht="12.75">
      <c r="A156" s="8"/>
      <c r="B156" s="9">
        <v>16.43</v>
      </c>
      <c r="C156" s="9">
        <v>17.98</v>
      </c>
      <c r="D156" s="40">
        <v>19.55</v>
      </c>
      <c r="E156" s="35">
        <f>'[1]вода 2-е пол 10г.'!X148</f>
        <v>264.2</v>
      </c>
      <c r="F156" s="35">
        <f aca="true" t="shared" si="22" ref="F156:K156">SUM(F154:F155)</f>
        <v>276.2</v>
      </c>
      <c r="G156" s="36">
        <f t="shared" si="22"/>
        <v>291.2</v>
      </c>
      <c r="H156" s="36">
        <f t="shared" si="22"/>
        <v>304.2</v>
      </c>
      <c r="I156" s="36">
        <f t="shared" si="22"/>
        <v>315.2</v>
      </c>
      <c r="J156" s="35">
        <f t="shared" si="22"/>
        <v>326.8</v>
      </c>
      <c r="K156" s="37">
        <f t="shared" si="22"/>
        <v>339.8</v>
      </c>
      <c r="L156" s="38">
        <f>L155+L154</f>
        <v>349.8</v>
      </c>
      <c r="M156" s="32">
        <f>L156-K156</f>
        <v>10</v>
      </c>
      <c r="N156" s="32">
        <f>M156*D156</f>
        <v>195.5</v>
      </c>
      <c r="O156" s="38">
        <f>SUM(O154:O155)</f>
        <v>355.8</v>
      </c>
      <c r="P156" s="32">
        <f>O156-L156</f>
        <v>6</v>
      </c>
      <c r="Q156" s="39">
        <f>P156*D156</f>
        <v>117.30000000000001</v>
      </c>
      <c r="R156" s="11"/>
    </row>
    <row r="157" spans="1:18" ht="12.75">
      <c r="A157" s="8">
        <v>35</v>
      </c>
      <c r="B157" s="9"/>
      <c r="C157" s="9"/>
      <c r="D157" s="40"/>
      <c r="E157" s="35"/>
      <c r="F157" s="35"/>
      <c r="G157" s="36"/>
      <c r="H157" s="36"/>
      <c r="I157" s="36"/>
      <c r="J157" s="35"/>
      <c r="K157" s="37"/>
      <c r="L157" s="38"/>
      <c r="M157" s="32"/>
      <c r="N157" s="32"/>
      <c r="O157" s="38"/>
      <c r="P157" s="32"/>
      <c r="Q157" s="52"/>
      <c r="R157" s="11">
        <v>35</v>
      </c>
    </row>
    <row r="158" spans="1:18" ht="12.75">
      <c r="A158" s="8"/>
      <c r="B158" s="9"/>
      <c r="C158" s="9"/>
      <c r="D158" s="40"/>
      <c r="E158" s="35">
        <f>'[1]вода 2-е пол 10г.'!X150</f>
        <v>0.25</v>
      </c>
      <c r="F158" s="35"/>
      <c r="G158" s="36"/>
      <c r="H158" s="36"/>
      <c r="I158" s="36"/>
      <c r="J158" s="35">
        <v>0.3</v>
      </c>
      <c r="K158" s="37">
        <v>0.3</v>
      </c>
      <c r="L158" s="37">
        <v>0.3</v>
      </c>
      <c r="M158" s="32">
        <f aca="true" t="shared" si="23" ref="M158:M164">L158-K158</f>
        <v>0</v>
      </c>
      <c r="N158" s="32">
        <f aca="true" t="shared" si="24" ref="N158:N164">M158*D158</f>
        <v>0</v>
      </c>
      <c r="O158" s="38">
        <v>4.3</v>
      </c>
      <c r="P158" s="32">
        <f aca="true" t="shared" si="25" ref="P158:P164">O158-L158</f>
        <v>4</v>
      </c>
      <c r="Q158" s="52"/>
      <c r="R158" s="11"/>
    </row>
    <row r="159" spans="1:18" ht="12.75">
      <c r="A159" s="8"/>
      <c r="B159" s="9"/>
      <c r="C159" s="9"/>
      <c r="D159" s="40"/>
      <c r="E159" s="35">
        <f>'[1]вода 2-е пол 10г.'!X151</f>
        <v>0.24</v>
      </c>
      <c r="F159" s="35"/>
      <c r="G159" s="36"/>
      <c r="H159" s="36"/>
      <c r="I159" s="36"/>
      <c r="J159" s="35">
        <v>0.2</v>
      </c>
      <c r="K159" s="37">
        <v>0.2</v>
      </c>
      <c r="L159" s="37">
        <v>0.2</v>
      </c>
      <c r="M159" s="32">
        <f t="shared" si="23"/>
        <v>0</v>
      </c>
      <c r="N159" s="32">
        <f t="shared" si="24"/>
        <v>0</v>
      </c>
      <c r="O159" s="38">
        <v>0.2</v>
      </c>
      <c r="P159" s="32">
        <f t="shared" si="25"/>
        <v>0</v>
      </c>
      <c r="Q159" s="52"/>
      <c r="R159" s="11"/>
    </row>
    <row r="160" spans="1:18" ht="12.75">
      <c r="A160" s="8"/>
      <c r="B160" s="9">
        <v>24.4</v>
      </c>
      <c r="C160" s="9">
        <v>26.73</v>
      </c>
      <c r="D160" s="40">
        <v>29.05</v>
      </c>
      <c r="E160" s="35">
        <f>'[1]вода 2-е пол 10г.'!X152</f>
        <v>0.49</v>
      </c>
      <c r="F160" s="35"/>
      <c r="G160" s="36"/>
      <c r="H160" s="36"/>
      <c r="I160" s="36"/>
      <c r="J160" s="35">
        <v>0.5</v>
      </c>
      <c r="K160" s="37">
        <f>SUM(K158:K159)</f>
        <v>0.5</v>
      </c>
      <c r="L160" s="38">
        <v>2.02</v>
      </c>
      <c r="M160" s="32">
        <f t="shared" si="23"/>
        <v>1.52</v>
      </c>
      <c r="N160" s="32">
        <f t="shared" si="24"/>
        <v>44.156</v>
      </c>
      <c r="O160" s="38">
        <f>SUM(O158:O159)</f>
        <v>4.5</v>
      </c>
      <c r="P160" s="32">
        <f t="shared" si="25"/>
        <v>2.48</v>
      </c>
      <c r="Q160" s="39">
        <f>P160*D160</f>
        <v>72.044</v>
      </c>
      <c r="R160" s="11"/>
    </row>
    <row r="161" spans="1:18" ht="12.75">
      <c r="A161" s="8"/>
      <c r="B161" s="9"/>
      <c r="C161" s="12"/>
      <c r="D161" s="40"/>
      <c r="E161" s="35">
        <f>'[1]вода 2-е пол 10г.'!X153</f>
        <v>0.62</v>
      </c>
      <c r="F161" s="35"/>
      <c r="G161" s="36"/>
      <c r="H161" s="36"/>
      <c r="I161" s="36"/>
      <c r="J161" s="35">
        <v>0.6</v>
      </c>
      <c r="K161" s="37">
        <v>1.5</v>
      </c>
      <c r="L161" s="37">
        <v>1.5</v>
      </c>
      <c r="M161" s="32">
        <f t="shared" si="23"/>
        <v>0</v>
      </c>
      <c r="N161" s="32">
        <f t="shared" si="24"/>
        <v>0</v>
      </c>
      <c r="O161" s="38">
        <v>1.5</v>
      </c>
      <c r="P161" s="32">
        <f t="shared" si="25"/>
        <v>0</v>
      </c>
      <c r="Q161" s="39"/>
      <c r="R161" s="11"/>
    </row>
    <row r="162" spans="1:18" ht="12.75">
      <c r="A162" s="8"/>
      <c r="B162" s="9"/>
      <c r="C162" s="9"/>
      <c r="D162" s="40"/>
      <c r="E162" s="35">
        <f>'[1]вода 2-е пол 10г.'!X154</f>
        <v>0</v>
      </c>
      <c r="F162" s="35"/>
      <c r="G162" s="36"/>
      <c r="H162" s="36"/>
      <c r="I162" s="36"/>
      <c r="J162" s="35">
        <f>'[1]вода 2-е пол 10г.'!AM154</f>
        <v>0</v>
      </c>
      <c r="K162" s="37">
        <v>0</v>
      </c>
      <c r="L162" s="37">
        <v>0</v>
      </c>
      <c r="M162" s="32">
        <f t="shared" si="23"/>
        <v>0</v>
      </c>
      <c r="N162" s="32">
        <f t="shared" si="24"/>
        <v>0</v>
      </c>
      <c r="O162" s="38">
        <v>0</v>
      </c>
      <c r="P162" s="32">
        <f t="shared" si="25"/>
        <v>0</v>
      </c>
      <c r="Q162" s="39"/>
      <c r="R162" s="11"/>
    </row>
    <row r="163" spans="1:18" ht="12.75">
      <c r="A163" s="8"/>
      <c r="B163" s="9">
        <v>79.9</v>
      </c>
      <c r="C163" s="9">
        <v>79.9</v>
      </c>
      <c r="D163" s="40">
        <v>79.9</v>
      </c>
      <c r="E163" s="35">
        <f>'[1]вода 2-е пол 10г.'!X155</f>
        <v>0.62</v>
      </c>
      <c r="F163" s="35"/>
      <c r="G163" s="36"/>
      <c r="H163" s="36"/>
      <c r="I163" s="36"/>
      <c r="J163" s="35">
        <v>0.6</v>
      </c>
      <c r="K163" s="37">
        <f>SUM(K161:K162)</f>
        <v>1.5</v>
      </c>
      <c r="L163" s="38">
        <v>1.5</v>
      </c>
      <c r="M163" s="32">
        <f t="shared" si="23"/>
        <v>0</v>
      </c>
      <c r="N163" s="32">
        <f t="shared" si="24"/>
        <v>0</v>
      </c>
      <c r="O163" s="38">
        <f>SUM(O161:O162)</f>
        <v>1.5</v>
      </c>
      <c r="P163" s="32">
        <f t="shared" si="25"/>
        <v>0</v>
      </c>
      <c r="Q163" s="39">
        <f>P163*D163</f>
        <v>0</v>
      </c>
      <c r="R163" s="11"/>
    </row>
    <row r="164" spans="1:18" ht="12.75">
      <c r="A164" s="8"/>
      <c r="B164" s="9">
        <v>16.43</v>
      </c>
      <c r="C164" s="9">
        <v>17.98</v>
      </c>
      <c r="D164" s="40">
        <v>19.55</v>
      </c>
      <c r="E164" s="35">
        <f>'[1]вода 2-е пол 10г.'!X156</f>
        <v>1.1099999999999999</v>
      </c>
      <c r="F164" s="35"/>
      <c r="G164" s="36"/>
      <c r="H164" s="36"/>
      <c r="I164" s="36"/>
      <c r="J164" s="35">
        <f>J163+J160</f>
        <v>1.1</v>
      </c>
      <c r="K164" s="37">
        <f>K163+K160</f>
        <v>2</v>
      </c>
      <c r="L164" s="38">
        <v>3.52</v>
      </c>
      <c r="M164" s="32">
        <f t="shared" si="23"/>
        <v>1.52</v>
      </c>
      <c r="N164" s="32">
        <f t="shared" si="24"/>
        <v>29.716</v>
      </c>
      <c r="O164" s="38">
        <f>O163+O160</f>
        <v>6</v>
      </c>
      <c r="P164" s="32">
        <f t="shared" si="25"/>
        <v>2.48</v>
      </c>
      <c r="Q164" s="39">
        <f>P164*D164</f>
        <v>48.484</v>
      </c>
      <c r="R164" s="11"/>
    </row>
    <row r="165" spans="1:18" ht="12.75">
      <c r="A165" s="8">
        <v>36</v>
      </c>
      <c r="B165" s="9"/>
      <c r="C165" s="9"/>
      <c r="D165" s="40"/>
      <c r="E165" s="35"/>
      <c r="F165" s="35"/>
      <c r="G165" s="36"/>
      <c r="H165" s="36"/>
      <c r="I165" s="36"/>
      <c r="J165" s="35"/>
      <c r="K165" s="37"/>
      <c r="L165" s="38"/>
      <c r="M165" s="32"/>
      <c r="N165" s="32"/>
      <c r="O165" s="38"/>
      <c r="P165" s="32"/>
      <c r="Q165" s="52"/>
      <c r="R165" s="11">
        <v>36</v>
      </c>
    </row>
    <row r="166" spans="1:18" ht="12.75">
      <c r="A166" s="14"/>
      <c r="B166" s="9">
        <v>24.4</v>
      </c>
      <c r="C166" s="9">
        <v>26.73</v>
      </c>
      <c r="D166" s="40">
        <v>29.05</v>
      </c>
      <c r="E166" s="35">
        <v>250.66</v>
      </c>
      <c r="F166" s="35">
        <v>254.414</v>
      </c>
      <c r="G166" s="36">
        <v>258.5</v>
      </c>
      <c r="H166" s="36">
        <v>262.26</v>
      </c>
      <c r="I166" s="36">
        <v>266</v>
      </c>
      <c r="J166" s="35">
        <v>270.9</v>
      </c>
      <c r="K166" s="37">
        <v>280</v>
      </c>
      <c r="L166" s="38">
        <v>287.33</v>
      </c>
      <c r="M166" s="32">
        <f>L166-K166</f>
        <v>7.329999999999984</v>
      </c>
      <c r="N166" s="32">
        <f>M166*D166</f>
        <v>212.93649999999954</v>
      </c>
      <c r="O166" s="38">
        <v>296.8</v>
      </c>
      <c r="P166" s="32">
        <f>O166-L166</f>
        <v>9.470000000000027</v>
      </c>
      <c r="Q166" s="39">
        <f>P166*D166</f>
        <v>275.1035000000008</v>
      </c>
      <c r="R166" s="10"/>
    </row>
    <row r="167" spans="1:18" ht="12.75">
      <c r="A167" s="14"/>
      <c r="B167" s="9">
        <v>79.9</v>
      </c>
      <c r="C167" s="9">
        <v>79.9</v>
      </c>
      <c r="D167" s="40">
        <v>79.9</v>
      </c>
      <c r="E167" s="35">
        <v>48.987</v>
      </c>
      <c r="F167" s="35">
        <v>53.8</v>
      </c>
      <c r="G167" s="36">
        <v>59</v>
      </c>
      <c r="H167" s="36">
        <v>64.58</v>
      </c>
      <c r="I167" s="36">
        <v>68.51</v>
      </c>
      <c r="J167" s="35">
        <v>70.2</v>
      </c>
      <c r="K167" s="37">
        <v>73.3</v>
      </c>
      <c r="L167" s="38">
        <v>74.775</v>
      </c>
      <c r="M167" s="32">
        <f>L167-K167</f>
        <v>1.4750000000000085</v>
      </c>
      <c r="N167" s="32">
        <f>M167*D167</f>
        <v>117.85250000000069</v>
      </c>
      <c r="O167" s="38">
        <v>76.96</v>
      </c>
      <c r="P167" s="32">
        <f>O167-L167</f>
        <v>2.184999999999988</v>
      </c>
      <c r="Q167" s="39">
        <f>P167*D167</f>
        <v>174.58149999999907</v>
      </c>
      <c r="R167" s="10"/>
    </row>
    <row r="168" spans="1:18" ht="12.75">
      <c r="A168" s="14"/>
      <c r="B168" s="9">
        <v>16.43</v>
      </c>
      <c r="C168" s="9">
        <v>17.98</v>
      </c>
      <c r="D168" s="40">
        <v>19.55</v>
      </c>
      <c r="E168" s="35">
        <f>E167+E166</f>
        <v>299.647</v>
      </c>
      <c r="F168" s="35">
        <f aca="true" t="shared" si="26" ref="F168:K168">SUM(F166:F167)</f>
        <v>308.214</v>
      </c>
      <c r="G168" s="36">
        <f t="shared" si="26"/>
        <v>317.5</v>
      </c>
      <c r="H168" s="36">
        <f t="shared" si="26"/>
        <v>326.84</v>
      </c>
      <c r="I168" s="36">
        <f t="shared" si="26"/>
        <v>334.51</v>
      </c>
      <c r="J168" s="35">
        <f t="shared" si="26"/>
        <v>341.09999999999997</v>
      </c>
      <c r="K168" s="37">
        <f t="shared" si="26"/>
        <v>353.3</v>
      </c>
      <c r="L168" s="38">
        <f>L167+L166</f>
        <v>362.105</v>
      </c>
      <c r="M168" s="32">
        <f>L168-K168</f>
        <v>8.805000000000007</v>
      </c>
      <c r="N168" s="32">
        <f>M168*D168</f>
        <v>172.13775000000015</v>
      </c>
      <c r="O168" s="38">
        <f>SUM(O166:O167)</f>
        <v>373.76</v>
      </c>
      <c r="P168" s="32">
        <f>O168-L168</f>
        <v>11.654999999999973</v>
      </c>
      <c r="Q168" s="39">
        <f>P168*D168</f>
        <v>227.85524999999947</v>
      </c>
      <c r="R168" s="10"/>
    </row>
    <row r="169" spans="1:18" ht="12.75">
      <c r="A169" s="14">
        <v>37</v>
      </c>
      <c r="B169" s="15"/>
      <c r="C169" s="15"/>
      <c r="D169" s="40"/>
      <c r="E169" s="35">
        <f>'[1]вода 2-е пол 10г.'!X161</f>
        <v>0</v>
      </c>
      <c r="F169" s="35"/>
      <c r="G169" s="36"/>
      <c r="H169" s="36"/>
      <c r="I169" s="36"/>
      <c r="J169" s="35"/>
      <c r="K169" s="37"/>
      <c r="L169" s="38"/>
      <c r="M169" s="32"/>
      <c r="N169" s="32"/>
      <c r="O169" s="38"/>
      <c r="P169" s="32"/>
      <c r="Q169" s="52"/>
      <c r="R169" s="10">
        <v>37</v>
      </c>
    </row>
    <row r="170" spans="1:18" ht="12.75">
      <c r="A170" s="8">
        <v>38</v>
      </c>
      <c r="B170" s="9"/>
      <c r="C170" s="9"/>
      <c r="D170" s="40"/>
      <c r="E170" s="35"/>
      <c r="F170" s="35"/>
      <c r="G170" s="36"/>
      <c r="H170" s="36"/>
      <c r="I170" s="36"/>
      <c r="J170" s="35"/>
      <c r="K170" s="37"/>
      <c r="L170" s="38"/>
      <c r="M170" s="32"/>
      <c r="N170" s="32"/>
      <c r="O170" s="38"/>
      <c r="P170" s="32"/>
      <c r="Q170" s="52"/>
      <c r="R170" s="11">
        <v>38</v>
      </c>
    </row>
    <row r="171" spans="1:18" ht="12.75">
      <c r="A171" s="8"/>
      <c r="B171" s="9">
        <v>24.4</v>
      </c>
      <c r="C171" s="9">
        <v>26.73</v>
      </c>
      <c r="D171" s="40">
        <v>29.05</v>
      </c>
      <c r="E171" s="35">
        <f>'[1]вода 2-е пол 10г.'!X163</f>
        <v>85</v>
      </c>
      <c r="F171" s="35">
        <v>90</v>
      </c>
      <c r="G171" s="36">
        <v>93</v>
      </c>
      <c r="H171" s="36">
        <v>97</v>
      </c>
      <c r="I171" s="36">
        <v>103</v>
      </c>
      <c r="J171" s="35">
        <v>104</v>
      </c>
      <c r="K171" s="37">
        <v>111</v>
      </c>
      <c r="L171" s="38">
        <v>122</v>
      </c>
      <c r="M171" s="32">
        <f>L171-K171</f>
        <v>11</v>
      </c>
      <c r="N171" s="32">
        <f>M171*D171</f>
        <v>319.55</v>
      </c>
      <c r="O171" s="38">
        <v>132</v>
      </c>
      <c r="P171" s="32">
        <f>O171-L171</f>
        <v>10</v>
      </c>
      <c r="Q171" s="39">
        <f>P171*D171</f>
        <v>290.5</v>
      </c>
      <c r="R171" s="11"/>
    </row>
    <row r="172" spans="1:18" ht="12.75">
      <c r="A172" s="8"/>
      <c r="B172" s="9">
        <v>79.9</v>
      </c>
      <c r="C172" s="9">
        <v>79.9</v>
      </c>
      <c r="D172" s="40">
        <v>79.9</v>
      </c>
      <c r="E172" s="35">
        <f>'[1]вода 2-е пол 10г.'!X164</f>
        <v>25</v>
      </c>
      <c r="F172" s="35">
        <v>27</v>
      </c>
      <c r="G172" s="36">
        <v>32</v>
      </c>
      <c r="H172" s="36">
        <v>38</v>
      </c>
      <c r="I172" s="36">
        <v>45</v>
      </c>
      <c r="J172" s="35">
        <v>45</v>
      </c>
      <c r="K172" s="37">
        <v>49</v>
      </c>
      <c r="L172" s="38">
        <v>51</v>
      </c>
      <c r="M172" s="32">
        <f>L172-K172</f>
        <v>2</v>
      </c>
      <c r="N172" s="32">
        <f>M172*D172</f>
        <v>159.8</v>
      </c>
      <c r="O172" s="38">
        <v>51</v>
      </c>
      <c r="P172" s="32">
        <f>O172-L172</f>
        <v>0</v>
      </c>
      <c r="Q172" s="39">
        <f>P172*D172</f>
        <v>0</v>
      </c>
      <c r="R172" s="11"/>
    </row>
    <row r="173" spans="1:18" ht="12.75">
      <c r="A173" s="8"/>
      <c r="B173" s="9">
        <v>16.43</v>
      </c>
      <c r="C173" s="9">
        <v>17.98</v>
      </c>
      <c r="D173" s="40">
        <v>19.55</v>
      </c>
      <c r="E173" s="35">
        <f>'[1]вода 2-е пол 10г.'!X165</f>
        <v>110</v>
      </c>
      <c r="F173" s="35">
        <v>117</v>
      </c>
      <c r="G173" s="36">
        <v>125</v>
      </c>
      <c r="H173" s="36">
        <f>SUM(H171:H172)</f>
        <v>135</v>
      </c>
      <c r="I173" s="36">
        <f>SUM(I171:I172)</f>
        <v>148</v>
      </c>
      <c r="J173" s="35">
        <f>SUM(J171:J172)</f>
        <v>149</v>
      </c>
      <c r="K173" s="37">
        <f>SUM(K171:K172)</f>
        <v>160</v>
      </c>
      <c r="L173" s="38">
        <v>173</v>
      </c>
      <c r="M173" s="32">
        <f>L173-K173</f>
        <v>13</v>
      </c>
      <c r="N173" s="32">
        <f>M173*D173</f>
        <v>254.15</v>
      </c>
      <c r="O173" s="38">
        <f>SUM(O171:O172)</f>
        <v>183</v>
      </c>
      <c r="P173" s="32">
        <f>O173-L173</f>
        <v>10</v>
      </c>
      <c r="Q173" s="39">
        <f>P173*D173</f>
        <v>195.5</v>
      </c>
      <c r="R173" s="11"/>
    </row>
    <row r="174" spans="1:18" ht="12.75">
      <c r="A174" s="8">
        <v>39</v>
      </c>
      <c r="B174" s="9"/>
      <c r="C174" s="9"/>
      <c r="D174" s="40"/>
      <c r="E174" s="35"/>
      <c r="F174" s="35"/>
      <c r="G174" s="36"/>
      <c r="H174" s="36"/>
      <c r="I174" s="36"/>
      <c r="J174" s="35"/>
      <c r="K174" s="37"/>
      <c r="L174" s="38"/>
      <c r="M174" s="32"/>
      <c r="N174" s="32"/>
      <c r="O174" s="38"/>
      <c r="P174" s="32"/>
      <c r="Q174" s="52"/>
      <c r="R174" s="11">
        <v>39</v>
      </c>
    </row>
    <row r="175" spans="1:18" ht="12.75">
      <c r="A175" s="8"/>
      <c r="B175" s="9">
        <v>24.4</v>
      </c>
      <c r="C175" s="9">
        <v>26.73</v>
      </c>
      <c r="D175" s="40">
        <v>29.05</v>
      </c>
      <c r="E175" s="35">
        <v>6.67</v>
      </c>
      <c r="F175" s="35">
        <v>6.725</v>
      </c>
      <c r="G175" s="36">
        <v>6.725</v>
      </c>
      <c r="H175" s="36">
        <v>6.725</v>
      </c>
      <c r="I175" s="36">
        <v>6.725</v>
      </c>
      <c r="J175" s="36">
        <v>6.725</v>
      </c>
      <c r="K175" s="37">
        <v>6.7</v>
      </c>
      <c r="L175" s="37">
        <v>6.7</v>
      </c>
      <c r="M175" s="32">
        <f>L175-K175</f>
        <v>0</v>
      </c>
      <c r="N175" s="32">
        <f>M175*D175</f>
        <v>0</v>
      </c>
      <c r="O175" s="38"/>
      <c r="P175" s="32"/>
      <c r="Q175" s="52"/>
      <c r="R175" s="11"/>
    </row>
    <row r="176" spans="1:18" ht="12.75">
      <c r="A176" s="8"/>
      <c r="B176" s="9">
        <v>79.9</v>
      </c>
      <c r="C176" s="9">
        <v>79.9</v>
      </c>
      <c r="D176" s="40">
        <v>79.9</v>
      </c>
      <c r="E176" s="35">
        <v>1.68</v>
      </c>
      <c r="F176" s="35">
        <v>1.68</v>
      </c>
      <c r="G176" s="36">
        <v>1.68</v>
      </c>
      <c r="H176" s="36">
        <v>1.68</v>
      </c>
      <c r="I176" s="36">
        <v>1.68</v>
      </c>
      <c r="J176" s="36">
        <v>1.68</v>
      </c>
      <c r="K176" s="37">
        <v>1.7</v>
      </c>
      <c r="L176" s="37">
        <v>1.7</v>
      </c>
      <c r="M176" s="32">
        <f>L176-K176</f>
        <v>0</v>
      </c>
      <c r="N176" s="32">
        <f>M176*D176</f>
        <v>0</v>
      </c>
      <c r="O176" s="38"/>
      <c r="P176" s="32"/>
      <c r="Q176" s="52"/>
      <c r="R176" s="11"/>
    </row>
    <row r="177" spans="1:18" ht="12.75">
      <c r="A177" s="8"/>
      <c r="B177" s="9">
        <v>16.43</v>
      </c>
      <c r="C177" s="9">
        <v>17.98</v>
      </c>
      <c r="D177" s="40">
        <v>19.55</v>
      </c>
      <c r="E177" s="35">
        <f>SUM(E175:E176)</f>
        <v>8.35</v>
      </c>
      <c r="F177" s="35">
        <f>SUM(F175:F176)</f>
        <v>8.405</v>
      </c>
      <c r="G177" s="36">
        <v>8.41</v>
      </c>
      <c r="H177" s="36">
        <v>8.41</v>
      </c>
      <c r="I177" s="36">
        <v>8.41</v>
      </c>
      <c r="J177" s="36">
        <v>8.41</v>
      </c>
      <c r="K177" s="37">
        <v>8.4</v>
      </c>
      <c r="L177" s="37">
        <v>8.4</v>
      </c>
      <c r="M177" s="32">
        <f>L177-K177</f>
        <v>0</v>
      </c>
      <c r="N177" s="32">
        <f>M177*D177</f>
        <v>0</v>
      </c>
      <c r="O177" s="38"/>
      <c r="P177" s="32"/>
      <c r="Q177" s="52"/>
      <c r="R177" s="11"/>
    </row>
    <row r="178" spans="1:18" ht="12.75">
      <c r="A178" s="8">
        <v>40</v>
      </c>
      <c r="B178" s="9"/>
      <c r="C178" s="9"/>
      <c r="D178" s="40"/>
      <c r="E178" s="35"/>
      <c r="F178" s="35"/>
      <c r="G178" s="36"/>
      <c r="H178" s="36"/>
      <c r="I178" s="36"/>
      <c r="J178" s="35"/>
      <c r="K178" s="37"/>
      <c r="L178" s="38"/>
      <c r="M178" s="32"/>
      <c r="N178" s="32"/>
      <c r="O178" s="38"/>
      <c r="P178" s="32"/>
      <c r="Q178" s="52"/>
      <c r="R178" s="11">
        <v>40</v>
      </c>
    </row>
    <row r="179" spans="1:18" ht="12.75">
      <c r="A179" s="8"/>
      <c r="B179" s="9">
        <v>24.4</v>
      </c>
      <c r="C179" s="9">
        <v>26.73</v>
      </c>
      <c r="D179" s="40">
        <v>29.05</v>
      </c>
      <c r="E179" s="35">
        <f>'[1]вода 2-е пол 10г.'!X171</f>
        <v>129.099</v>
      </c>
      <c r="F179" s="35">
        <v>132.967</v>
      </c>
      <c r="G179" s="36">
        <v>137.769</v>
      </c>
      <c r="H179" s="36">
        <v>141.79</v>
      </c>
      <c r="I179" s="36">
        <v>146.64</v>
      </c>
      <c r="J179" s="35">
        <v>153.3</v>
      </c>
      <c r="K179" s="37">
        <v>161</v>
      </c>
      <c r="L179" s="38">
        <v>166.88</v>
      </c>
      <c r="M179" s="32">
        <f>L179-K179</f>
        <v>5.8799999999999955</v>
      </c>
      <c r="N179" s="32">
        <f>M179*D179</f>
        <v>170.81399999999988</v>
      </c>
      <c r="O179" s="38">
        <v>171.09</v>
      </c>
      <c r="P179" s="32">
        <f>O179-L179</f>
        <v>4.210000000000008</v>
      </c>
      <c r="Q179" s="39">
        <f>P179*D179</f>
        <v>122.30050000000024</v>
      </c>
      <c r="R179" s="11"/>
    </row>
    <row r="180" spans="1:18" ht="12.75">
      <c r="A180" s="8"/>
      <c r="B180" s="9">
        <v>79.9</v>
      </c>
      <c r="C180" s="9">
        <v>79.9</v>
      </c>
      <c r="D180" s="40">
        <v>79.9</v>
      </c>
      <c r="E180" s="35">
        <f>'[1]вода 2-е пол 10г.'!X172</f>
        <v>33.55</v>
      </c>
      <c r="F180" s="35">
        <v>36.732</v>
      </c>
      <c r="G180" s="36">
        <v>41.226</v>
      </c>
      <c r="H180" s="36">
        <v>44.93</v>
      </c>
      <c r="I180" s="36">
        <v>48.53</v>
      </c>
      <c r="J180" s="35">
        <v>50.6</v>
      </c>
      <c r="K180" s="37">
        <v>51.1</v>
      </c>
      <c r="L180" s="38">
        <v>53.435</v>
      </c>
      <c r="M180" s="32">
        <f>L180-K180</f>
        <v>2.335000000000001</v>
      </c>
      <c r="N180" s="32">
        <f>M180*D180</f>
        <v>186.56650000000008</v>
      </c>
      <c r="O180" s="38">
        <v>54.74</v>
      </c>
      <c r="P180" s="32">
        <f>O180-L180</f>
        <v>1.3049999999999997</v>
      </c>
      <c r="Q180" s="39">
        <f>P180*D180</f>
        <v>104.26949999999998</v>
      </c>
      <c r="R180" s="11"/>
    </row>
    <row r="181" spans="1:18" ht="12.75">
      <c r="A181" s="8"/>
      <c r="B181" s="9">
        <v>16.43</v>
      </c>
      <c r="C181" s="9">
        <v>17.98</v>
      </c>
      <c r="D181" s="40">
        <v>19.55</v>
      </c>
      <c r="E181" s="35">
        <f>'[1]вода 2-е пол 10г.'!X173</f>
        <v>162.649</v>
      </c>
      <c r="F181" s="35">
        <f aca="true" t="shared" si="27" ref="F181:L181">SUM(F179:F180)</f>
        <v>169.699</v>
      </c>
      <c r="G181" s="36">
        <f t="shared" si="27"/>
        <v>178.995</v>
      </c>
      <c r="H181" s="36">
        <f t="shared" si="27"/>
        <v>186.72</v>
      </c>
      <c r="I181" s="36">
        <f t="shared" si="27"/>
        <v>195.17</v>
      </c>
      <c r="J181" s="35">
        <f t="shared" si="27"/>
        <v>203.9</v>
      </c>
      <c r="K181" s="37">
        <f t="shared" si="27"/>
        <v>212.1</v>
      </c>
      <c r="L181" s="38">
        <f t="shared" si="27"/>
        <v>220.315</v>
      </c>
      <c r="M181" s="32">
        <f>L181-K181</f>
        <v>8.215000000000003</v>
      </c>
      <c r="N181" s="32">
        <f>M181*D181</f>
        <v>160.60325000000006</v>
      </c>
      <c r="O181" s="38">
        <f>SUM(O179:O180)</f>
        <v>225.83</v>
      </c>
      <c r="P181" s="32">
        <f>O181-L181</f>
        <v>5.515000000000015</v>
      </c>
      <c r="Q181" s="39">
        <f>P181*D181</f>
        <v>107.81825000000029</v>
      </c>
      <c r="R181" s="11"/>
    </row>
    <row r="182" spans="1:18" ht="12.75">
      <c r="A182" s="8">
        <v>41</v>
      </c>
      <c r="B182" s="9"/>
      <c r="C182" s="9"/>
      <c r="D182" s="40"/>
      <c r="E182" s="35"/>
      <c r="F182" s="35"/>
      <c r="G182" s="36"/>
      <c r="H182" s="36"/>
      <c r="I182" s="36"/>
      <c r="J182" s="35"/>
      <c r="K182" s="37"/>
      <c r="L182" s="38"/>
      <c r="M182" s="32"/>
      <c r="N182" s="32"/>
      <c r="O182" s="38"/>
      <c r="P182" s="32"/>
      <c r="Q182" s="52"/>
      <c r="R182" s="11">
        <v>41</v>
      </c>
    </row>
    <row r="183" spans="1:18" ht="12.75">
      <c r="A183" s="8"/>
      <c r="B183" s="47"/>
      <c r="C183" s="16"/>
      <c r="D183" s="40"/>
      <c r="E183" s="35">
        <f>'[1]вода 2-е пол 10г.'!X175</f>
        <v>0</v>
      </c>
      <c r="F183" s="35"/>
      <c r="G183" s="36"/>
      <c r="H183" s="36"/>
      <c r="I183" s="36"/>
      <c r="J183" s="35"/>
      <c r="K183" s="37">
        <v>16</v>
      </c>
      <c r="L183" s="37">
        <v>16</v>
      </c>
      <c r="M183" s="32">
        <f aca="true" t="shared" si="28" ref="M183:M189">L183-K183</f>
        <v>0</v>
      </c>
      <c r="N183" s="32">
        <f aca="true" t="shared" si="29" ref="N183:N189">M183*D183</f>
        <v>0</v>
      </c>
      <c r="O183" s="38"/>
      <c r="P183" s="32"/>
      <c r="Q183" s="52"/>
      <c r="R183" s="11"/>
    </row>
    <row r="184" spans="1:18" ht="12.75">
      <c r="A184" s="8"/>
      <c r="B184" s="9"/>
      <c r="C184" s="12"/>
      <c r="D184" s="48"/>
      <c r="E184" s="35">
        <f>'[1]вода 2-е пол 10г.'!X176</f>
        <v>0</v>
      </c>
      <c r="F184" s="35"/>
      <c r="G184" s="35"/>
      <c r="H184" s="35"/>
      <c r="I184" s="36"/>
      <c r="J184" s="35"/>
      <c r="K184" s="37">
        <v>1</v>
      </c>
      <c r="L184" s="37">
        <v>1</v>
      </c>
      <c r="M184" s="32">
        <f t="shared" si="28"/>
        <v>0</v>
      </c>
      <c r="N184" s="32">
        <f t="shared" si="29"/>
        <v>0</v>
      </c>
      <c r="O184" s="38"/>
      <c r="P184" s="32"/>
      <c r="Q184" s="52"/>
      <c r="R184" s="11"/>
    </row>
    <row r="185" spans="1:18" ht="12.75">
      <c r="A185" s="8"/>
      <c r="B185" s="9">
        <v>24.4</v>
      </c>
      <c r="C185" s="9">
        <v>26.73</v>
      </c>
      <c r="D185" s="48">
        <v>29.05</v>
      </c>
      <c r="E185" s="35"/>
      <c r="F185" s="35"/>
      <c r="G185" s="35"/>
      <c r="H185" s="35"/>
      <c r="I185" s="36"/>
      <c r="J185" s="35"/>
      <c r="K185" s="37">
        <f>SUM(K183:K184)</f>
        <v>17</v>
      </c>
      <c r="L185" s="37">
        <f>SUM(L183:L184)</f>
        <v>17</v>
      </c>
      <c r="M185" s="32">
        <f t="shared" si="28"/>
        <v>0</v>
      </c>
      <c r="N185" s="32">
        <f t="shared" si="29"/>
        <v>0</v>
      </c>
      <c r="O185" s="38"/>
      <c r="P185" s="32"/>
      <c r="Q185" s="52"/>
      <c r="R185" s="11"/>
    </row>
    <row r="186" spans="1:18" ht="12.75">
      <c r="A186" s="8"/>
      <c r="B186" s="47"/>
      <c r="C186" s="16"/>
      <c r="D186" s="40"/>
      <c r="E186" s="35">
        <f>'[1]вода 2-е пол 10г.'!X177</f>
        <v>0</v>
      </c>
      <c r="F186" s="35"/>
      <c r="G186" s="36"/>
      <c r="H186" s="36"/>
      <c r="I186" s="36"/>
      <c r="J186" s="35"/>
      <c r="K186" s="37">
        <v>0</v>
      </c>
      <c r="L186" s="37">
        <v>0</v>
      </c>
      <c r="M186" s="32">
        <f t="shared" si="28"/>
        <v>0</v>
      </c>
      <c r="N186" s="32">
        <f t="shared" si="29"/>
        <v>0</v>
      </c>
      <c r="O186" s="38"/>
      <c r="P186" s="32"/>
      <c r="Q186" s="52"/>
      <c r="R186" s="11"/>
    </row>
    <row r="187" spans="1:18" ht="12.75">
      <c r="A187" s="8"/>
      <c r="B187" s="9"/>
      <c r="C187" s="9"/>
      <c r="D187" s="40"/>
      <c r="E187" s="35"/>
      <c r="F187" s="35"/>
      <c r="G187" s="36"/>
      <c r="H187" s="36"/>
      <c r="I187" s="36"/>
      <c r="J187" s="35"/>
      <c r="K187" s="37">
        <v>5</v>
      </c>
      <c r="L187" s="37">
        <v>5</v>
      </c>
      <c r="M187" s="32">
        <f t="shared" si="28"/>
        <v>0</v>
      </c>
      <c r="N187" s="32">
        <f t="shared" si="29"/>
        <v>0</v>
      </c>
      <c r="O187" s="38"/>
      <c r="P187" s="32"/>
      <c r="Q187" s="52"/>
      <c r="R187" s="11"/>
    </row>
    <row r="188" spans="1:18" ht="12.75">
      <c r="A188" s="8"/>
      <c r="B188" s="9">
        <v>79.9</v>
      </c>
      <c r="C188" s="9">
        <v>79.9</v>
      </c>
      <c r="D188" s="40">
        <v>79.9</v>
      </c>
      <c r="E188" s="35"/>
      <c r="F188" s="35"/>
      <c r="G188" s="36"/>
      <c r="H188" s="36"/>
      <c r="I188" s="36"/>
      <c r="J188" s="35"/>
      <c r="K188" s="37">
        <f>SUM(K186:K187)</f>
        <v>5</v>
      </c>
      <c r="L188" s="37">
        <f>SUM(L186:L187)</f>
        <v>5</v>
      </c>
      <c r="M188" s="32">
        <f t="shared" si="28"/>
        <v>0</v>
      </c>
      <c r="N188" s="32">
        <f t="shared" si="29"/>
        <v>0</v>
      </c>
      <c r="O188" s="38"/>
      <c r="P188" s="32"/>
      <c r="Q188" s="52"/>
      <c r="R188" s="11"/>
    </row>
    <row r="189" spans="1:18" ht="12.75">
      <c r="A189" s="8"/>
      <c r="B189" s="9">
        <v>16.43</v>
      </c>
      <c r="C189" s="9">
        <v>17.98</v>
      </c>
      <c r="D189" s="40">
        <v>19.55</v>
      </c>
      <c r="E189" s="35">
        <f>'[1]вода 2-е пол 10г.'!X178</f>
        <v>0</v>
      </c>
      <c r="F189" s="35"/>
      <c r="G189" s="36"/>
      <c r="H189" s="36"/>
      <c r="I189" s="36"/>
      <c r="J189" s="35"/>
      <c r="K189" s="37">
        <f>K188+K185</f>
        <v>22</v>
      </c>
      <c r="L189" s="37">
        <f>L188+L185</f>
        <v>22</v>
      </c>
      <c r="M189" s="32">
        <f t="shared" si="28"/>
        <v>0</v>
      </c>
      <c r="N189" s="32">
        <f t="shared" si="29"/>
        <v>0</v>
      </c>
      <c r="O189" s="38"/>
      <c r="P189" s="32"/>
      <c r="Q189" s="52"/>
      <c r="R189" s="11"/>
    </row>
    <row r="190" spans="1:18" ht="12.75">
      <c r="A190" s="8">
        <v>42</v>
      </c>
      <c r="B190" s="9"/>
      <c r="C190" s="16"/>
      <c r="D190" s="40"/>
      <c r="E190" s="35"/>
      <c r="F190" s="35"/>
      <c r="G190" s="36"/>
      <c r="H190" s="36"/>
      <c r="I190" s="36"/>
      <c r="J190" s="35"/>
      <c r="K190" s="37"/>
      <c r="L190" s="38"/>
      <c r="M190" s="32"/>
      <c r="N190" s="32"/>
      <c r="O190" s="38"/>
      <c r="P190" s="32"/>
      <c r="Q190" s="52"/>
      <c r="R190" s="11">
        <v>42</v>
      </c>
    </row>
    <row r="191" spans="1:18" ht="12.75">
      <c r="A191" s="8"/>
      <c r="B191" s="9">
        <v>24.4</v>
      </c>
      <c r="C191" s="9">
        <v>26.73</v>
      </c>
      <c r="D191" s="40">
        <v>29.05</v>
      </c>
      <c r="E191" s="35">
        <f>'[1]вода 2-е пол 10г.'!X180</f>
        <v>78.457</v>
      </c>
      <c r="F191" s="35">
        <v>80.83</v>
      </c>
      <c r="G191" s="36">
        <v>83.709</v>
      </c>
      <c r="H191" s="36">
        <v>87.84</v>
      </c>
      <c r="I191" s="36">
        <v>91.05</v>
      </c>
      <c r="J191" s="35">
        <v>93.7</v>
      </c>
      <c r="K191" s="37">
        <v>97.6</v>
      </c>
      <c r="L191" s="37">
        <v>97.6</v>
      </c>
      <c r="M191" s="32">
        <f>L191-K191</f>
        <v>0</v>
      </c>
      <c r="N191" s="32">
        <f>M191*D191</f>
        <v>0</v>
      </c>
      <c r="O191" s="38">
        <v>99.82</v>
      </c>
      <c r="P191" s="32">
        <f>O191-L191</f>
        <v>2.219999999999999</v>
      </c>
      <c r="Q191" s="39">
        <f>P191*D191</f>
        <v>64.49099999999997</v>
      </c>
      <c r="R191" s="11"/>
    </row>
    <row r="192" spans="1:18" ht="12.75">
      <c r="A192" s="8"/>
      <c r="B192" s="9">
        <v>79.9</v>
      </c>
      <c r="C192" s="9">
        <v>79.9</v>
      </c>
      <c r="D192" s="40">
        <v>79.9</v>
      </c>
      <c r="E192" s="35">
        <f>'[1]вода 2-е пол 10г.'!X181</f>
        <v>22.91</v>
      </c>
      <c r="F192" s="35">
        <v>25.129</v>
      </c>
      <c r="G192" s="36">
        <v>28.379</v>
      </c>
      <c r="H192" s="36">
        <v>33.52</v>
      </c>
      <c r="I192" s="36">
        <v>37.25</v>
      </c>
      <c r="J192" s="35">
        <v>39.5</v>
      </c>
      <c r="K192" s="37">
        <v>45.8</v>
      </c>
      <c r="L192" s="37">
        <v>45.8</v>
      </c>
      <c r="M192" s="32">
        <f>L192-K192</f>
        <v>0</v>
      </c>
      <c r="N192" s="32">
        <f>M192*D192</f>
        <v>0</v>
      </c>
      <c r="O192" s="38">
        <v>47.99</v>
      </c>
      <c r="P192" s="32">
        <f>O192-L192</f>
        <v>2.190000000000005</v>
      </c>
      <c r="Q192" s="39">
        <f>P192*D192</f>
        <v>174.9810000000004</v>
      </c>
      <c r="R192" s="11"/>
    </row>
    <row r="193" spans="1:18" ht="12.75">
      <c r="A193" s="8"/>
      <c r="B193" s="9">
        <v>16.43</v>
      </c>
      <c r="C193" s="9">
        <v>17.98</v>
      </c>
      <c r="D193" s="40">
        <v>19.55</v>
      </c>
      <c r="E193" s="35">
        <f>'[1]вода 2-е пол 10г.'!X182</f>
        <v>101.36699999999999</v>
      </c>
      <c r="F193" s="35">
        <f aca="true" t="shared" si="30" ref="F193:L193">SUM(F191:F192)</f>
        <v>105.959</v>
      </c>
      <c r="G193" s="36">
        <f t="shared" si="30"/>
        <v>112.08800000000001</v>
      </c>
      <c r="H193" s="36">
        <f t="shared" si="30"/>
        <v>121.36000000000001</v>
      </c>
      <c r="I193" s="36">
        <f t="shared" si="30"/>
        <v>128.3</v>
      </c>
      <c r="J193" s="35">
        <f t="shared" si="30"/>
        <v>133.2</v>
      </c>
      <c r="K193" s="37">
        <f t="shared" si="30"/>
        <v>143.39999999999998</v>
      </c>
      <c r="L193" s="37">
        <f t="shared" si="30"/>
        <v>143.39999999999998</v>
      </c>
      <c r="M193" s="32">
        <f>L193-K193</f>
        <v>0</v>
      </c>
      <c r="N193" s="32">
        <f>M193*D193</f>
        <v>0</v>
      </c>
      <c r="O193" s="38">
        <f>SUM(O191:O192)</f>
        <v>147.81</v>
      </c>
      <c r="P193" s="32">
        <f>O193-L193</f>
        <v>4.410000000000025</v>
      </c>
      <c r="Q193" s="39">
        <f>P193*D193</f>
        <v>86.21550000000049</v>
      </c>
      <c r="R193" s="11"/>
    </row>
    <row r="194" spans="1:18" ht="12.75">
      <c r="A194" s="8">
        <v>43</v>
      </c>
      <c r="B194" s="9"/>
      <c r="C194" s="9"/>
      <c r="D194" s="40"/>
      <c r="E194" s="35"/>
      <c r="F194" s="35"/>
      <c r="G194" s="36"/>
      <c r="H194" s="36"/>
      <c r="I194" s="36"/>
      <c r="J194" s="35"/>
      <c r="K194" s="37"/>
      <c r="L194" s="38"/>
      <c r="M194" s="32"/>
      <c r="N194" s="32"/>
      <c r="O194" s="38"/>
      <c r="P194" s="32"/>
      <c r="Q194" s="52"/>
      <c r="R194" s="11">
        <v>43</v>
      </c>
    </row>
    <row r="195" spans="1:18" ht="12.75">
      <c r="A195" s="8"/>
      <c r="B195" s="9">
        <v>24.4</v>
      </c>
      <c r="C195" s="9">
        <v>26.73</v>
      </c>
      <c r="D195" s="40">
        <v>29.05</v>
      </c>
      <c r="E195" s="35">
        <f>'[1]вода 2-е пол 10г.'!X184</f>
        <v>116.959</v>
      </c>
      <c r="F195" s="35">
        <v>120.884</v>
      </c>
      <c r="G195" s="36">
        <v>125.149</v>
      </c>
      <c r="H195" s="36">
        <v>129.46</v>
      </c>
      <c r="I195" s="36">
        <v>133.68</v>
      </c>
      <c r="J195" s="35">
        <v>138.6</v>
      </c>
      <c r="K195" s="37">
        <v>145.2</v>
      </c>
      <c r="L195" s="38">
        <v>150.3</v>
      </c>
      <c r="M195" s="32">
        <f>L195-K195</f>
        <v>5.100000000000023</v>
      </c>
      <c r="N195" s="32">
        <f>M195*D195</f>
        <v>148.15500000000065</v>
      </c>
      <c r="O195" s="38">
        <v>154.91</v>
      </c>
      <c r="P195" s="32">
        <f>O195-L195</f>
        <v>4.609999999999985</v>
      </c>
      <c r="Q195" s="39">
        <f>P195*D195</f>
        <v>133.92049999999958</v>
      </c>
      <c r="R195" s="11"/>
    </row>
    <row r="196" spans="1:18" ht="12.75">
      <c r="A196" s="8"/>
      <c r="B196" s="9">
        <v>79.9</v>
      </c>
      <c r="C196" s="9">
        <v>79.9</v>
      </c>
      <c r="D196" s="40">
        <v>79.9</v>
      </c>
      <c r="E196" s="35">
        <f>'[1]вода 2-е пол 10г.'!X185</f>
        <v>28.401</v>
      </c>
      <c r="F196" s="35">
        <v>31.491</v>
      </c>
      <c r="G196" s="36">
        <v>35.471</v>
      </c>
      <c r="H196" s="36">
        <v>39.52</v>
      </c>
      <c r="I196" s="36">
        <v>42.33</v>
      </c>
      <c r="J196" s="35">
        <v>44.3</v>
      </c>
      <c r="K196" s="37">
        <v>44.9</v>
      </c>
      <c r="L196" s="38">
        <v>46.312</v>
      </c>
      <c r="M196" s="32">
        <f>L196-K196</f>
        <v>1.411999999999999</v>
      </c>
      <c r="N196" s="32">
        <f>M196*D196</f>
        <v>112.81879999999992</v>
      </c>
      <c r="O196" s="38">
        <v>47.34</v>
      </c>
      <c r="P196" s="32">
        <f>O196-L196</f>
        <v>1.0280000000000058</v>
      </c>
      <c r="Q196" s="39">
        <f>P196*D196</f>
        <v>82.13720000000048</v>
      </c>
      <c r="R196" s="11"/>
    </row>
    <row r="197" spans="1:18" ht="12.75">
      <c r="A197" s="8"/>
      <c r="B197" s="9">
        <v>16.43</v>
      </c>
      <c r="C197" s="9">
        <v>17.98</v>
      </c>
      <c r="D197" s="40">
        <v>19.55</v>
      </c>
      <c r="E197" s="35">
        <f>'[1]вода 2-е пол 10г.'!X186</f>
        <v>145.36</v>
      </c>
      <c r="F197" s="35">
        <f aca="true" t="shared" si="31" ref="F197:L197">SUM(F195:F196)</f>
        <v>152.375</v>
      </c>
      <c r="G197" s="36">
        <f t="shared" si="31"/>
        <v>160.62</v>
      </c>
      <c r="H197" s="36">
        <f t="shared" si="31"/>
        <v>168.98000000000002</v>
      </c>
      <c r="I197" s="36">
        <f t="shared" si="31"/>
        <v>176.01</v>
      </c>
      <c r="J197" s="35">
        <f t="shared" si="31"/>
        <v>182.89999999999998</v>
      </c>
      <c r="K197" s="37">
        <f t="shared" si="31"/>
        <v>190.1</v>
      </c>
      <c r="L197" s="38">
        <f t="shared" si="31"/>
        <v>196.61200000000002</v>
      </c>
      <c r="M197" s="32">
        <f>L197-K197</f>
        <v>6.512000000000029</v>
      </c>
      <c r="N197" s="32">
        <f>M197*D197</f>
        <v>127.30960000000057</v>
      </c>
      <c r="O197" s="38">
        <f>SUM(O195:O196)</f>
        <v>202.25</v>
      </c>
      <c r="P197" s="32">
        <f>O197-L197</f>
        <v>5.637999999999977</v>
      </c>
      <c r="Q197" s="39">
        <f>P197*D197</f>
        <v>110.22289999999956</v>
      </c>
      <c r="R197" s="11"/>
    </row>
    <row r="198" spans="1:18" ht="12.75">
      <c r="A198" s="8">
        <v>44</v>
      </c>
      <c r="B198" s="9"/>
      <c r="C198" s="9"/>
      <c r="D198" s="40"/>
      <c r="E198" s="35">
        <f>'[1]вода 2-е пол 10г.'!X187</f>
        <v>0</v>
      </c>
      <c r="F198" s="35"/>
      <c r="G198" s="36"/>
      <c r="H198" s="36"/>
      <c r="I198" s="36"/>
      <c r="J198" s="35"/>
      <c r="K198" s="37"/>
      <c r="L198" s="38"/>
      <c r="M198" s="32"/>
      <c r="N198" s="32"/>
      <c r="O198" s="38"/>
      <c r="P198" s="32"/>
      <c r="Q198" s="52"/>
      <c r="R198" s="11">
        <v>44</v>
      </c>
    </row>
    <row r="199" spans="1:18" ht="12.75">
      <c r="A199" s="8">
        <v>45</v>
      </c>
      <c r="B199" s="9"/>
      <c r="C199" s="9"/>
      <c r="D199" s="40"/>
      <c r="E199" s="35">
        <f>'[1]вода 2-е пол 10г.'!X188</f>
        <v>0</v>
      </c>
      <c r="F199" s="35"/>
      <c r="G199" s="36"/>
      <c r="H199" s="36"/>
      <c r="I199" s="36"/>
      <c r="J199" s="35"/>
      <c r="K199" s="37"/>
      <c r="L199" s="38"/>
      <c r="M199" s="32"/>
      <c r="N199" s="32"/>
      <c r="O199" s="38"/>
      <c r="P199" s="32"/>
      <c r="Q199" s="52"/>
      <c r="R199" s="11">
        <v>45</v>
      </c>
    </row>
    <row r="200" spans="1:18" ht="12.75">
      <c r="A200" s="8"/>
      <c r="B200" s="9">
        <v>24.4</v>
      </c>
      <c r="C200" s="9">
        <v>26.73</v>
      </c>
      <c r="D200" s="40">
        <v>29.05</v>
      </c>
      <c r="E200" s="35">
        <f>'[1]вода 2-е пол 10г.'!X189</f>
        <v>70.28</v>
      </c>
      <c r="F200" s="35">
        <v>70.28</v>
      </c>
      <c r="G200" s="35">
        <v>70.28</v>
      </c>
      <c r="H200" s="35">
        <v>70.28</v>
      </c>
      <c r="I200" s="35">
        <v>70.28</v>
      </c>
      <c r="J200" s="35">
        <v>70.28</v>
      </c>
      <c r="K200" s="35">
        <v>70.28</v>
      </c>
      <c r="L200" s="38">
        <v>75.593</v>
      </c>
      <c r="M200" s="54">
        <f>L200-K200</f>
        <v>5.313000000000002</v>
      </c>
      <c r="N200" s="54">
        <f>M200*D200</f>
        <v>154.34265000000008</v>
      </c>
      <c r="O200" s="56"/>
      <c r="P200" s="32"/>
      <c r="Q200" s="52"/>
      <c r="R200" s="11"/>
    </row>
    <row r="201" spans="1:18" ht="12.75">
      <c r="A201" s="8"/>
      <c r="B201" s="9">
        <v>79.9</v>
      </c>
      <c r="C201" s="9">
        <v>79.9</v>
      </c>
      <c r="D201" s="40">
        <v>79.9</v>
      </c>
      <c r="E201" s="35">
        <f>'[1]вода 2-е пол 10г.'!X190</f>
        <v>1</v>
      </c>
      <c r="F201" s="35">
        <v>1</v>
      </c>
      <c r="G201" s="35">
        <v>1</v>
      </c>
      <c r="H201" s="35">
        <v>1</v>
      </c>
      <c r="I201" s="35">
        <v>1</v>
      </c>
      <c r="J201" s="35">
        <v>1</v>
      </c>
      <c r="K201" s="35">
        <v>1</v>
      </c>
      <c r="L201" s="38">
        <v>1</v>
      </c>
      <c r="M201" s="32">
        <f>L201-K201</f>
        <v>0</v>
      </c>
      <c r="N201" s="32">
        <f>M201*D201</f>
        <v>0</v>
      </c>
      <c r="O201" s="38"/>
      <c r="P201" s="32"/>
      <c r="Q201" s="52"/>
      <c r="R201" s="11"/>
    </row>
    <row r="202" spans="1:18" ht="12.75">
      <c r="A202" s="8"/>
      <c r="B202" s="9">
        <v>16.43</v>
      </c>
      <c r="C202" s="9">
        <v>17.98</v>
      </c>
      <c r="D202" s="40">
        <v>19.55</v>
      </c>
      <c r="E202" s="35">
        <f>'[1]вода 2-е пол 10г.'!X191</f>
        <v>71.28</v>
      </c>
      <c r="F202" s="35">
        <v>71.28</v>
      </c>
      <c r="G202" s="35">
        <v>71.28</v>
      </c>
      <c r="H202" s="35">
        <v>71.28</v>
      </c>
      <c r="I202" s="35">
        <v>71.28</v>
      </c>
      <c r="J202" s="35">
        <v>71.28</v>
      </c>
      <c r="K202" s="35">
        <v>71.28</v>
      </c>
      <c r="L202" s="38">
        <f>SUM(L200:L201)</f>
        <v>76.593</v>
      </c>
      <c r="M202" s="54">
        <f>L202-K202</f>
        <v>5.313000000000002</v>
      </c>
      <c r="N202" s="54">
        <f>M202*D202</f>
        <v>103.86915000000005</v>
      </c>
      <c r="O202" s="56"/>
      <c r="P202" s="32"/>
      <c r="Q202" s="52"/>
      <c r="R202" s="11"/>
    </row>
    <row r="203" spans="1:18" ht="12.75">
      <c r="A203" s="8">
        <v>46</v>
      </c>
      <c r="B203" s="9"/>
      <c r="C203" s="9"/>
      <c r="D203" s="40"/>
      <c r="E203" s="35"/>
      <c r="F203" s="35"/>
      <c r="G203" s="36"/>
      <c r="H203" s="36"/>
      <c r="I203" s="36"/>
      <c r="J203" s="35"/>
      <c r="K203" s="37"/>
      <c r="L203" s="38"/>
      <c r="M203" s="32"/>
      <c r="N203" s="32"/>
      <c r="O203" s="38"/>
      <c r="P203" s="32"/>
      <c r="Q203" s="52"/>
      <c r="R203" s="11">
        <v>46</v>
      </c>
    </row>
    <row r="204" spans="1:18" ht="12.75">
      <c r="A204" s="8"/>
      <c r="B204" s="9">
        <v>24.4</v>
      </c>
      <c r="C204" s="9">
        <v>26.73</v>
      </c>
      <c r="D204" s="40">
        <v>29.05</v>
      </c>
      <c r="E204" s="35">
        <f>'[1]вода 2-е пол 10г.'!X193</f>
        <v>167</v>
      </c>
      <c r="F204" s="35">
        <v>174</v>
      </c>
      <c r="G204" s="35">
        <v>174</v>
      </c>
      <c r="H204" s="36">
        <v>183</v>
      </c>
      <c r="I204" s="36">
        <v>189</v>
      </c>
      <c r="J204" s="35">
        <v>194</v>
      </c>
      <c r="K204" s="37">
        <v>199</v>
      </c>
      <c r="L204" s="38">
        <v>205</v>
      </c>
      <c r="M204" s="32">
        <f>L204-K204</f>
        <v>6</v>
      </c>
      <c r="N204" s="32">
        <f>M204*D204</f>
        <v>174.3</v>
      </c>
      <c r="O204" s="38">
        <v>209</v>
      </c>
      <c r="P204" s="32">
        <f aca="true" t="shared" si="32" ref="P204:P234">O204-L204</f>
        <v>4</v>
      </c>
      <c r="Q204" s="39">
        <f>P204*D204</f>
        <v>116.2</v>
      </c>
      <c r="R204" s="11"/>
    </row>
    <row r="205" spans="1:18" ht="12.75">
      <c r="A205" s="8"/>
      <c r="B205" s="9">
        <v>79.9</v>
      </c>
      <c r="C205" s="9">
        <v>79.9</v>
      </c>
      <c r="D205" s="40">
        <v>79.9</v>
      </c>
      <c r="E205" s="35">
        <f>'[1]вода 2-е пол 10г.'!X194</f>
        <v>81</v>
      </c>
      <c r="F205" s="35">
        <v>86</v>
      </c>
      <c r="G205" s="35">
        <v>86</v>
      </c>
      <c r="H205" s="36">
        <v>95</v>
      </c>
      <c r="I205" s="36">
        <v>99</v>
      </c>
      <c r="J205" s="35">
        <v>101</v>
      </c>
      <c r="K205" s="37">
        <v>103</v>
      </c>
      <c r="L205" s="38">
        <v>105</v>
      </c>
      <c r="M205" s="32">
        <f>L205-K205</f>
        <v>2</v>
      </c>
      <c r="N205" s="32">
        <f>M205*D205</f>
        <v>159.8</v>
      </c>
      <c r="O205" s="38">
        <v>108</v>
      </c>
      <c r="P205" s="32">
        <f t="shared" si="32"/>
        <v>3</v>
      </c>
      <c r="Q205" s="39">
        <f>P205*D205</f>
        <v>239.70000000000002</v>
      </c>
      <c r="R205" s="11"/>
    </row>
    <row r="206" spans="1:18" ht="12.75">
      <c r="A206" s="8"/>
      <c r="B206" s="9">
        <v>16.43</v>
      </c>
      <c r="C206" s="9">
        <v>17.98</v>
      </c>
      <c r="D206" s="40">
        <v>19.55</v>
      </c>
      <c r="E206" s="35">
        <f>'[1]вода 2-е пол 10г.'!X195</f>
        <v>248</v>
      </c>
      <c r="F206" s="35">
        <f aca="true" t="shared" si="33" ref="F206:L206">SUM(F204:F205)</f>
        <v>260</v>
      </c>
      <c r="G206" s="35">
        <f t="shared" si="33"/>
        <v>260</v>
      </c>
      <c r="H206" s="36">
        <f t="shared" si="33"/>
        <v>278</v>
      </c>
      <c r="I206" s="36">
        <f t="shared" si="33"/>
        <v>288</v>
      </c>
      <c r="J206" s="35">
        <f t="shared" si="33"/>
        <v>295</v>
      </c>
      <c r="K206" s="37">
        <f t="shared" si="33"/>
        <v>302</v>
      </c>
      <c r="L206" s="38">
        <f t="shared" si="33"/>
        <v>310</v>
      </c>
      <c r="M206" s="32">
        <f>L206-K206</f>
        <v>8</v>
      </c>
      <c r="N206" s="32">
        <f>M206*D206</f>
        <v>156.4</v>
      </c>
      <c r="O206" s="38">
        <f>SUM(O204:O205)</f>
        <v>317</v>
      </c>
      <c r="P206" s="32">
        <f t="shared" si="32"/>
        <v>7</v>
      </c>
      <c r="Q206" s="39">
        <f>P206*D206</f>
        <v>136.85</v>
      </c>
      <c r="R206" s="11"/>
    </row>
    <row r="207" spans="1:18" ht="12.75">
      <c r="A207" s="8">
        <v>47</v>
      </c>
      <c r="B207" s="9"/>
      <c r="C207" s="9"/>
      <c r="D207" s="40"/>
      <c r="E207" s="35"/>
      <c r="F207" s="35"/>
      <c r="G207" s="36"/>
      <c r="H207" s="36"/>
      <c r="I207" s="36"/>
      <c r="J207" s="35"/>
      <c r="K207" s="37"/>
      <c r="L207" s="38"/>
      <c r="M207" s="32"/>
      <c r="N207" s="32"/>
      <c r="O207" s="38"/>
      <c r="P207" s="32"/>
      <c r="Q207" s="52"/>
      <c r="R207" s="11">
        <v>47</v>
      </c>
    </row>
    <row r="208" spans="1:18" ht="12.75">
      <c r="A208" s="8"/>
      <c r="B208" s="9"/>
      <c r="C208" s="9"/>
      <c r="D208" s="40"/>
      <c r="E208" s="35">
        <f>'[1]вода 2-е пол 10г.'!X197</f>
        <v>60.3</v>
      </c>
      <c r="F208" s="35">
        <v>62.8</v>
      </c>
      <c r="G208" s="36">
        <v>65.1</v>
      </c>
      <c r="H208" s="36">
        <v>67.1</v>
      </c>
      <c r="I208" s="36">
        <v>69.7</v>
      </c>
      <c r="J208" s="35">
        <v>72.9</v>
      </c>
      <c r="K208" s="37">
        <v>76.3</v>
      </c>
      <c r="L208" s="38">
        <v>79</v>
      </c>
      <c r="M208" s="32">
        <f aca="true" t="shared" si="34" ref="M208:M214">L208-K208</f>
        <v>2.700000000000003</v>
      </c>
      <c r="N208" s="32">
        <f aca="true" t="shared" si="35" ref="N208:N214">M208*D208</f>
        <v>0</v>
      </c>
      <c r="O208" s="38">
        <v>82.1</v>
      </c>
      <c r="P208" s="32">
        <f t="shared" si="32"/>
        <v>3.0999999999999943</v>
      </c>
      <c r="Q208" s="52"/>
      <c r="R208" s="11"/>
    </row>
    <row r="209" spans="1:18" ht="12.75">
      <c r="A209" s="8"/>
      <c r="B209" s="9"/>
      <c r="C209" s="9"/>
      <c r="D209" s="40"/>
      <c r="E209" s="35">
        <f>'[1]вода 2-е пол 10г.'!X198</f>
        <v>7</v>
      </c>
      <c r="F209" s="35">
        <v>7.2</v>
      </c>
      <c r="G209" s="36">
        <v>7.4</v>
      </c>
      <c r="H209" s="36">
        <v>7.5</v>
      </c>
      <c r="I209" s="36">
        <v>7.7</v>
      </c>
      <c r="J209" s="35">
        <v>8.1</v>
      </c>
      <c r="K209" s="37">
        <v>9.1</v>
      </c>
      <c r="L209" s="38">
        <v>9.9</v>
      </c>
      <c r="M209" s="32">
        <f t="shared" si="34"/>
        <v>0.8000000000000007</v>
      </c>
      <c r="N209" s="32">
        <f t="shared" si="35"/>
        <v>0</v>
      </c>
      <c r="O209" s="38">
        <v>10.2</v>
      </c>
      <c r="P209" s="32">
        <f t="shared" si="32"/>
        <v>0.29999999999999893</v>
      </c>
      <c r="Q209" s="52"/>
      <c r="R209" s="11"/>
    </row>
    <row r="210" spans="1:18" ht="12.75">
      <c r="A210" s="8"/>
      <c r="B210" s="9">
        <v>24.4</v>
      </c>
      <c r="C210" s="9">
        <v>26.73</v>
      </c>
      <c r="D210" s="40">
        <v>29.05</v>
      </c>
      <c r="E210" s="35">
        <f>'[1]вода 2-е пол 10г.'!X199</f>
        <v>67.3</v>
      </c>
      <c r="F210" s="35">
        <f aca="true" t="shared" si="36" ref="F210:L210">SUM(F208:F209)</f>
        <v>70</v>
      </c>
      <c r="G210" s="36">
        <f t="shared" si="36"/>
        <v>72.5</v>
      </c>
      <c r="H210" s="36">
        <f t="shared" si="36"/>
        <v>74.6</v>
      </c>
      <c r="I210" s="36">
        <f t="shared" si="36"/>
        <v>77.4</v>
      </c>
      <c r="J210" s="35">
        <f t="shared" si="36"/>
        <v>81</v>
      </c>
      <c r="K210" s="37">
        <f t="shared" si="36"/>
        <v>85.39999999999999</v>
      </c>
      <c r="L210" s="38">
        <f t="shared" si="36"/>
        <v>88.9</v>
      </c>
      <c r="M210" s="32">
        <f t="shared" si="34"/>
        <v>3.500000000000014</v>
      </c>
      <c r="N210" s="32">
        <f t="shared" si="35"/>
        <v>101.67500000000041</v>
      </c>
      <c r="O210" s="38">
        <f>SUM(O208:O209)</f>
        <v>92.3</v>
      </c>
      <c r="P210" s="32">
        <f t="shared" si="32"/>
        <v>3.3999999999999915</v>
      </c>
      <c r="Q210" s="39">
        <f>P210*D210</f>
        <v>98.76999999999975</v>
      </c>
      <c r="R210" s="11"/>
    </row>
    <row r="211" spans="1:18" ht="12.75">
      <c r="A211" s="8"/>
      <c r="B211" s="9"/>
      <c r="C211" s="9"/>
      <c r="D211" s="40"/>
      <c r="E211" s="35">
        <f>'[1]вода 2-е пол 10г.'!X200</f>
        <v>18</v>
      </c>
      <c r="F211" s="35">
        <v>18.9</v>
      </c>
      <c r="G211" s="36">
        <v>19.9</v>
      </c>
      <c r="H211" s="36">
        <v>20.7</v>
      </c>
      <c r="I211" s="36">
        <v>21.6</v>
      </c>
      <c r="J211" s="35">
        <v>21.7</v>
      </c>
      <c r="K211" s="37">
        <v>21.7</v>
      </c>
      <c r="L211" s="38">
        <v>21.9</v>
      </c>
      <c r="M211" s="32">
        <f t="shared" si="34"/>
        <v>0.1999999999999993</v>
      </c>
      <c r="N211" s="32">
        <f t="shared" si="35"/>
        <v>0</v>
      </c>
      <c r="O211" s="38">
        <v>22</v>
      </c>
      <c r="P211" s="32">
        <f t="shared" si="32"/>
        <v>0.10000000000000142</v>
      </c>
      <c r="Q211" s="39"/>
      <c r="R211" s="11"/>
    </row>
    <row r="212" spans="1:18" ht="12.75">
      <c r="A212" s="8"/>
      <c r="B212" s="9"/>
      <c r="C212" s="9"/>
      <c r="D212" s="40"/>
      <c r="E212" s="35">
        <f>'[1]вода 2-е пол 10г.'!X201</f>
        <v>9</v>
      </c>
      <c r="F212" s="35">
        <v>9.7</v>
      </c>
      <c r="G212" s="36">
        <v>10.6</v>
      </c>
      <c r="H212" s="36">
        <v>11.5</v>
      </c>
      <c r="I212" s="36">
        <v>12.2</v>
      </c>
      <c r="J212" s="35">
        <v>12.5</v>
      </c>
      <c r="K212" s="37">
        <v>12.5</v>
      </c>
      <c r="L212" s="38">
        <v>12.8</v>
      </c>
      <c r="M212" s="32">
        <f t="shared" si="34"/>
        <v>0.3000000000000007</v>
      </c>
      <c r="N212" s="32">
        <f t="shared" si="35"/>
        <v>0</v>
      </c>
      <c r="O212" s="38">
        <v>13.1</v>
      </c>
      <c r="P212" s="32">
        <f t="shared" si="32"/>
        <v>0.29999999999999893</v>
      </c>
      <c r="Q212" s="39"/>
      <c r="R212" s="11"/>
    </row>
    <row r="213" spans="1:18" ht="12.75">
      <c r="A213" s="8"/>
      <c r="B213" s="9">
        <v>79.9</v>
      </c>
      <c r="C213" s="9">
        <v>79.9</v>
      </c>
      <c r="D213" s="40">
        <v>79.9</v>
      </c>
      <c r="E213" s="35">
        <f>'[1]вода 2-е пол 10г.'!X202</f>
        <v>27</v>
      </c>
      <c r="F213" s="35">
        <f aca="true" t="shared" si="37" ref="F213:L213">SUM(F211:F212)</f>
        <v>28.599999999999998</v>
      </c>
      <c r="G213" s="36">
        <f t="shared" si="37"/>
        <v>30.5</v>
      </c>
      <c r="H213" s="36">
        <f t="shared" si="37"/>
        <v>32.2</v>
      </c>
      <c r="I213" s="36">
        <f t="shared" si="37"/>
        <v>33.8</v>
      </c>
      <c r="J213" s="35">
        <f t="shared" si="37"/>
        <v>34.2</v>
      </c>
      <c r="K213" s="37">
        <f t="shared" si="37"/>
        <v>34.2</v>
      </c>
      <c r="L213" s="38">
        <f t="shared" si="37"/>
        <v>34.7</v>
      </c>
      <c r="M213" s="32">
        <f t="shared" si="34"/>
        <v>0.5</v>
      </c>
      <c r="N213" s="32">
        <f t="shared" si="35"/>
        <v>39.95</v>
      </c>
      <c r="O213" s="38">
        <f>SUM(O211:O212)</f>
        <v>35.1</v>
      </c>
      <c r="P213" s="32">
        <f t="shared" si="32"/>
        <v>0.3999999999999986</v>
      </c>
      <c r="Q213" s="39">
        <f>P213*D213</f>
        <v>31.959999999999887</v>
      </c>
      <c r="R213" s="11"/>
    </row>
    <row r="214" spans="1:18" ht="12.75">
      <c r="A214" s="8"/>
      <c r="B214" s="9">
        <v>16.43</v>
      </c>
      <c r="C214" s="9">
        <v>17.98</v>
      </c>
      <c r="D214" s="40">
        <v>19.55</v>
      </c>
      <c r="E214" s="35">
        <f>'[1]вода 2-е пол 10г.'!X203</f>
        <v>94.3</v>
      </c>
      <c r="F214" s="35">
        <f>F213+F210</f>
        <v>98.6</v>
      </c>
      <c r="G214" s="36">
        <f>G213+G210</f>
        <v>103</v>
      </c>
      <c r="H214" s="36">
        <f>H213+H210</f>
        <v>106.8</v>
      </c>
      <c r="I214" s="36">
        <f>I213+I210</f>
        <v>111.2</v>
      </c>
      <c r="J214" s="35">
        <f>J210+J213</f>
        <v>115.2</v>
      </c>
      <c r="K214" s="37">
        <f>K213+K210</f>
        <v>119.6</v>
      </c>
      <c r="L214" s="38">
        <f>L213+L210</f>
        <v>123.60000000000001</v>
      </c>
      <c r="M214" s="32">
        <f t="shared" si="34"/>
        <v>4.000000000000014</v>
      </c>
      <c r="N214" s="32">
        <f t="shared" si="35"/>
        <v>78.20000000000029</v>
      </c>
      <c r="O214" s="38">
        <f>O213+O210</f>
        <v>127.4</v>
      </c>
      <c r="P214" s="32">
        <f t="shared" si="32"/>
        <v>3.799999999999997</v>
      </c>
      <c r="Q214" s="39">
        <f>P214*D214</f>
        <v>74.28999999999995</v>
      </c>
      <c r="R214" s="11"/>
    </row>
    <row r="215" spans="1:18" ht="12.75">
      <c r="A215" s="8">
        <v>48</v>
      </c>
      <c r="B215" s="9"/>
      <c r="C215" s="9"/>
      <c r="D215" s="40"/>
      <c r="E215" s="35"/>
      <c r="F215" s="35"/>
      <c r="G215" s="36"/>
      <c r="H215" s="36"/>
      <c r="I215" s="36"/>
      <c r="J215" s="35"/>
      <c r="K215" s="37"/>
      <c r="L215" s="38"/>
      <c r="M215" s="32"/>
      <c r="N215" s="32"/>
      <c r="O215" s="38"/>
      <c r="P215" s="32"/>
      <c r="Q215" s="52"/>
      <c r="R215" s="11">
        <v>48</v>
      </c>
    </row>
    <row r="216" spans="1:18" ht="12.75">
      <c r="A216" s="8"/>
      <c r="B216" s="9">
        <v>24.4</v>
      </c>
      <c r="C216" s="9">
        <v>26.73</v>
      </c>
      <c r="D216" s="40">
        <v>29.05</v>
      </c>
      <c r="E216" s="35">
        <f>'[1]вода 2-е пол 10г.'!X205</f>
        <v>2</v>
      </c>
      <c r="F216" s="35">
        <v>3</v>
      </c>
      <c r="G216" s="36">
        <v>3</v>
      </c>
      <c r="H216" s="36">
        <v>3</v>
      </c>
      <c r="I216" s="36">
        <v>3</v>
      </c>
      <c r="J216" s="35">
        <v>3</v>
      </c>
      <c r="K216" s="35">
        <v>3</v>
      </c>
      <c r="L216" s="35">
        <v>3</v>
      </c>
      <c r="M216" s="32">
        <f>L216-K216</f>
        <v>0</v>
      </c>
      <c r="N216" s="32">
        <f>M216*D216</f>
        <v>0</v>
      </c>
      <c r="O216" s="38">
        <v>7</v>
      </c>
      <c r="P216" s="32">
        <f t="shared" si="32"/>
        <v>4</v>
      </c>
      <c r="Q216" s="39">
        <f>P216*D216</f>
        <v>116.2</v>
      </c>
      <c r="R216" s="11"/>
    </row>
    <row r="217" spans="1:18" ht="12.75">
      <c r="A217" s="8"/>
      <c r="B217" s="9">
        <v>79.9</v>
      </c>
      <c r="C217" s="9">
        <v>79.9</v>
      </c>
      <c r="D217" s="40">
        <v>79.9</v>
      </c>
      <c r="E217" s="35">
        <f>'[1]вода 2-е пол 10г.'!X206</f>
        <v>2</v>
      </c>
      <c r="F217" s="35">
        <v>2</v>
      </c>
      <c r="G217" s="36">
        <v>2</v>
      </c>
      <c r="H217" s="36">
        <v>2</v>
      </c>
      <c r="I217" s="36">
        <v>2</v>
      </c>
      <c r="J217" s="35">
        <v>2</v>
      </c>
      <c r="K217" s="35">
        <v>2</v>
      </c>
      <c r="L217" s="35">
        <v>2</v>
      </c>
      <c r="M217" s="32">
        <f>L217-K217</f>
        <v>0</v>
      </c>
      <c r="N217" s="32">
        <f>M217*D217</f>
        <v>0</v>
      </c>
      <c r="O217" s="38">
        <v>3</v>
      </c>
      <c r="P217" s="32">
        <f t="shared" si="32"/>
        <v>1</v>
      </c>
      <c r="Q217" s="39">
        <f>P217*D217</f>
        <v>79.9</v>
      </c>
      <c r="R217" s="11"/>
    </row>
    <row r="218" spans="1:18" ht="12.75">
      <c r="A218" s="8"/>
      <c r="B218" s="9">
        <v>16.43</v>
      </c>
      <c r="C218" s="9">
        <v>17.98</v>
      </c>
      <c r="D218" s="40">
        <v>19.55</v>
      </c>
      <c r="E218" s="35">
        <f>'[1]вода 2-е пол 10г.'!X207</f>
        <v>4</v>
      </c>
      <c r="F218" s="35">
        <v>5</v>
      </c>
      <c r="G218" s="36">
        <v>5</v>
      </c>
      <c r="H218" s="36">
        <f>SUM(H216:H217)</f>
        <v>5</v>
      </c>
      <c r="I218" s="36">
        <f>SUM(I216:I217)</f>
        <v>5</v>
      </c>
      <c r="J218" s="35">
        <f>SUM(J216:J217)</f>
        <v>5</v>
      </c>
      <c r="K218" s="35">
        <f>SUM(K216:K217)</f>
        <v>5</v>
      </c>
      <c r="L218" s="35">
        <f>SUM(L216:L217)</f>
        <v>5</v>
      </c>
      <c r="M218" s="32">
        <f>L218-K218</f>
        <v>0</v>
      </c>
      <c r="N218" s="32">
        <f>M218*D218</f>
        <v>0</v>
      </c>
      <c r="O218" s="38">
        <f>SUM(O216:O217)</f>
        <v>10</v>
      </c>
      <c r="P218" s="32">
        <f t="shared" si="32"/>
        <v>5</v>
      </c>
      <c r="Q218" s="39">
        <f>P218*D218</f>
        <v>97.75</v>
      </c>
      <c r="R218" s="11"/>
    </row>
    <row r="219" spans="1:18" ht="12.75">
      <c r="A219" s="8">
        <v>49</v>
      </c>
      <c r="B219" s="9"/>
      <c r="C219" s="9"/>
      <c r="D219" s="40"/>
      <c r="E219" s="35"/>
      <c r="F219" s="35"/>
      <c r="G219" s="36"/>
      <c r="H219" s="36"/>
      <c r="I219" s="36"/>
      <c r="J219" s="35"/>
      <c r="K219" s="37"/>
      <c r="L219" s="38"/>
      <c r="M219" s="32"/>
      <c r="N219" s="32"/>
      <c r="O219" s="38"/>
      <c r="P219" s="32"/>
      <c r="Q219" s="52"/>
      <c r="R219" s="11">
        <v>49</v>
      </c>
    </row>
    <row r="220" spans="1:18" ht="12.75">
      <c r="A220" s="8"/>
      <c r="B220" s="9">
        <v>24.4</v>
      </c>
      <c r="C220" s="9">
        <v>26.73</v>
      </c>
      <c r="D220" s="40">
        <v>29.05</v>
      </c>
      <c r="E220" s="35">
        <f>'[1]вода 2-е пол 10г.'!X209</f>
        <v>93</v>
      </c>
      <c r="F220" s="35">
        <v>101.03</v>
      </c>
      <c r="G220" s="36">
        <v>106.295</v>
      </c>
      <c r="H220" s="36">
        <v>112.53</v>
      </c>
      <c r="I220" s="36">
        <v>118.9</v>
      </c>
      <c r="J220" s="35">
        <v>124.2</v>
      </c>
      <c r="K220" s="37">
        <v>129.1</v>
      </c>
      <c r="L220" s="38">
        <v>135.219</v>
      </c>
      <c r="M220" s="32">
        <f>L220-K220</f>
        <v>6.119</v>
      </c>
      <c r="N220" s="32">
        <f>M220*D220</f>
        <v>177.75695</v>
      </c>
      <c r="O220" s="38">
        <v>145.07</v>
      </c>
      <c r="P220" s="32">
        <f t="shared" si="32"/>
        <v>9.850999999999999</v>
      </c>
      <c r="Q220" s="39">
        <f>P220*D220</f>
        <v>286.17154999999997</v>
      </c>
      <c r="R220" s="11"/>
    </row>
    <row r="221" spans="1:18" ht="12.75">
      <c r="A221" s="8"/>
      <c r="B221" s="9">
        <v>79.9</v>
      </c>
      <c r="C221" s="9">
        <v>79.9</v>
      </c>
      <c r="D221" s="40">
        <v>79.9</v>
      </c>
      <c r="E221" s="35">
        <f>'[1]вода 2-е пол 10г.'!X210</f>
        <v>13</v>
      </c>
      <c r="F221" s="35">
        <v>29.42</v>
      </c>
      <c r="G221" s="36">
        <v>41.292</v>
      </c>
      <c r="H221" s="36">
        <v>53.06</v>
      </c>
      <c r="I221" s="36">
        <v>62.69</v>
      </c>
      <c r="J221" s="35">
        <v>72.4</v>
      </c>
      <c r="K221" s="37">
        <v>83.2</v>
      </c>
      <c r="L221" s="38">
        <v>87.209</v>
      </c>
      <c r="M221" s="32">
        <f>L221-K221</f>
        <v>4.009</v>
      </c>
      <c r="N221" s="32">
        <f>M221*D221</f>
        <v>320.31910000000005</v>
      </c>
      <c r="O221" s="38">
        <v>93.3</v>
      </c>
      <c r="P221" s="32">
        <f t="shared" si="32"/>
        <v>6.090999999999994</v>
      </c>
      <c r="Q221" s="39">
        <f>P221*D221</f>
        <v>486.67089999999956</v>
      </c>
      <c r="R221" s="11"/>
    </row>
    <row r="222" spans="1:18" ht="12.75">
      <c r="A222" s="8"/>
      <c r="B222" s="9">
        <v>16.43</v>
      </c>
      <c r="C222" s="9">
        <v>17.98</v>
      </c>
      <c r="D222" s="40">
        <v>19.55</v>
      </c>
      <c r="E222" s="35">
        <f>'[1]вода 2-е пол 10г.'!X211</f>
        <v>106</v>
      </c>
      <c r="F222" s="35">
        <f aca="true" t="shared" si="38" ref="F222:K222">SUM(F220:F221)</f>
        <v>130.45</v>
      </c>
      <c r="G222" s="36">
        <f t="shared" si="38"/>
        <v>147.587</v>
      </c>
      <c r="H222" s="36">
        <f t="shared" si="38"/>
        <v>165.59</v>
      </c>
      <c r="I222" s="36">
        <f t="shared" si="38"/>
        <v>181.59</v>
      </c>
      <c r="J222" s="35">
        <f t="shared" si="38"/>
        <v>196.60000000000002</v>
      </c>
      <c r="K222" s="37">
        <f t="shared" si="38"/>
        <v>212.3</v>
      </c>
      <c r="L222" s="38">
        <f>L221+L220</f>
        <v>222.428</v>
      </c>
      <c r="M222" s="32">
        <f>L222-K222</f>
        <v>10.127999999999986</v>
      </c>
      <c r="N222" s="32">
        <f>M222*D222</f>
        <v>198.00239999999974</v>
      </c>
      <c r="O222" s="38">
        <f>SUM(O220:O221)</f>
        <v>238.37</v>
      </c>
      <c r="P222" s="32">
        <f t="shared" si="32"/>
        <v>15.942000000000007</v>
      </c>
      <c r="Q222" s="39">
        <f>P222*D222</f>
        <v>311.66610000000014</v>
      </c>
      <c r="R222" s="11"/>
    </row>
    <row r="223" spans="1:18" ht="12.75">
      <c r="A223" s="8">
        <v>50</v>
      </c>
      <c r="B223" s="9"/>
      <c r="C223" s="9"/>
      <c r="D223" s="40"/>
      <c r="E223" s="35"/>
      <c r="F223" s="35"/>
      <c r="G223" s="36"/>
      <c r="H223" s="36"/>
      <c r="I223" s="36"/>
      <c r="J223" s="35"/>
      <c r="K223" s="37"/>
      <c r="L223" s="38"/>
      <c r="M223" s="32"/>
      <c r="N223" s="32"/>
      <c r="O223" s="38"/>
      <c r="P223" s="32"/>
      <c r="Q223" s="52"/>
      <c r="R223" s="11">
        <v>50</v>
      </c>
    </row>
    <row r="224" spans="1:18" ht="12.75">
      <c r="A224" s="8"/>
      <c r="B224" s="9">
        <v>24.4</v>
      </c>
      <c r="C224" s="9">
        <v>26.73</v>
      </c>
      <c r="D224" s="40">
        <v>29.05</v>
      </c>
      <c r="E224" s="35">
        <f>'[1]вода 2-е пол 10г.'!X213</f>
        <v>0</v>
      </c>
      <c r="F224" s="35">
        <v>16.363</v>
      </c>
      <c r="G224" s="36">
        <v>20.49</v>
      </c>
      <c r="H224" s="36">
        <v>23.81</v>
      </c>
      <c r="I224" s="36">
        <v>27.23</v>
      </c>
      <c r="J224" s="35">
        <v>30.4</v>
      </c>
      <c r="K224" s="37">
        <v>33.1</v>
      </c>
      <c r="L224" s="38">
        <v>36.963</v>
      </c>
      <c r="M224" s="32">
        <f>L224-K224</f>
        <v>3.8629999999999995</v>
      </c>
      <c r="N224" s="32">
        <f>M224*D224</f>
        <v>112.22014999999999</v>
      </c>
      <c r="O224" s="38">
        <v>40.95</v>
      </c>
      <c r="P224" s="32">
        <f t="shared" si="32"/>
        <v>3.987000000000002</v>
      </c>
      <c r="Q224" s="39">
        <f>P224*D224</f>
        <v>115.82235000000006</v>
      </c>
      <c r="R224" s="11"/>
    </row>
    <row r="225" spans="1:18" ht="12.75">
      <c r="A225" s="8"/>
      <c r="B225" s="9">
        <v>79.9</v>
      </c>
      <c r="C225" s="9">
        <v>79.9</v>
      </c>
      <c r="D225" s="40">
        <v>79.9</v>
      </c>
      <c r="E225" s="35">
        <f>'[1]вода 2-е пол 10г.'!X214</f>
        <v>0</v>
      </c>
      <c r="F225" s="35">
        <v>14.649</v>
      </c>
      <c r="G225" s="36">
        <v>20.01</v>
      </c>
      <c r="H225" s="36">
        <v>24.67</v>
      </c>
      <c r="I225" s="36">
        <v>29.65</v>
      </c>
      <c r="J225" s="35">
        <v>33.9</v>
      </c>
      <c r="K225" s="37">
        <v>37.8</v>
      </c>
      <c r="L225" s="38">
        <v>39.482</v>
      </c>
      <c r="M225" s="32">
        <f>L225-K225</f>
        <v>1.6820000000000022</v>
      </c>
      <c r="N225" s="32">
        <f>M225*D225</f>
        <v>134.3918000000002</v>
      </c>
      <c r="O225" s="38">
        <v>41.26</v>
      </c>
      <c r="P225" s="32">
        <f t="shared" si="32"/>
        <v>1.7779999999999987</v>
      </c>
      <c r="Q225" s="39">
        <f>P225*D225</f>
        <v>142.0621999999999</v>
      </c>
      <c r="R225" s="11"/>
    </row>
    <row r="226" spans="1:18" ht="12.75">
      <c r="A226" s="8"/>
      <c r="B226" s="9">
        <v>16.43</v>
      </c>
      <c r="C226" s="9">
        <v>17.98</v>
      </c>
      <c r="D226" s="40">
        <v>19.55</v>
      </c>
      <c r="E226" s="35">
        <f>'[1]вода 2-е пол 10г.'!X215</f>
        <v>0</v>
      </c>
      <c r="F226" s="35">
        <f aca="true" t="shared" si="39" ref="F226:K226">SUM(F224:F225)</f>
        <v>31.012</v>
      </c>
      <c r="G226" s="36">
        <f t="shared" si="39"/>
        <v>40.5</v>
      </c>
      <c r="H226" s="36">
        <f t="shared" si="39"/>
        <v>48.480000000000004</v>
      </c>
      <c r="I226" s="36">
        <f t="shared" si="39"/>
        <v>56.879999999999995</v>
      </c>
      <c r="J226" s="35">
        <f t="shared" si="39"/>
        <v>64.3</v>
      </c>
      <c r="K226" s="37">
        <f t="shared" si="39"/>
        <v>70.9</v>
      </c>
      <c r="L226" s="38">
        <f>L225+L224</f>
        <v>76.445</v>
      </c>
      <c r="M226" s="32">
        <f>L226-K226</f>
        <v>5.5449999999999875</v>
      </c>
      <c r="N226" s="32">
        <f>M226*D226</f>
        <v>108.40474999999977</v>
      </c>
      <c r="O226" s="38">
        <f>SUM(O224:O225)</f>
        <v>82.21000000000001</v>
      </c>
      <c r="P226" s="32">
        <f t="shared" si="32"/>
        <v>5.765000000000015</v>
      </c>
      <c r="Q226" s="39">
        <f>P226*D226</f>
        <v>112.7057500000003</v>
      </c>
      <c r="R226" s="11"/>
    </row>
    <row r="227" spans="1:18" ht="12.75">
      <c r="A227" s="8">
        <v>51</v>
      </c>
      <c r="B227" s="9"/>
      <c r="C227" s="9"/>
      <c r="D227" s="40"/>
      <c r="E227" s="35"/>
      <c r="F227" s="35"/>
      <c r="G227" s="36"/>
      <c r="H227" s="36"/>
      <c r="I227" s="36"/>
      <c r="J227" s="35"/>
      <c r="K227" s="37"/>
      <c r="L227" s="38"/>
      <c r="M227" s="32"/>
      <c r="N227" s="32"/>
      <c r="O227" s="38"/>
      <c r="P227" s="32"/>
      <c r="Q227" s="52"/>
      <c r="R227" s="11">
        <v>51</v>
      </c>
    </row>
    <row r="228" spans="1:18" ht="12.75">
      <c r="A228" s="8"/>
      <c r="B228" s="9">
        <v>24.4</v>
      </c>
      <c r="C228" s="9">
        <v>26.73</v>
      </c>
      <c r="D228" s="40">
        <v>29.05</v>
      </c>
      <c r="E228" s="35">
        <f>'[1]вода 2-е пол 10г.'!X217</f>
        <v>42.288</v>
      </c>
      <c r="F228" s="35">
        <v>45.708</v>
      </c>
      <c r="G228" s="36">
        <v>48.874</v>
      </c>
      <c r="H228" s="36">
        <v>52.8</v>
      </c>
      <c r="I228" s="36">
        <v>58.32</v>
      </c>
      <c r="J228" s="35">
        <v>61.5</v>
      </c>
      <c r="K228" s="37">
        <v>65.3</v>
      </c>
      <c r="L228" s="37">
        <v>65.3</v>
      </c>
      <c r="M228" s="32">
        <f>L228-K228</f>
        <v>0</v>
      </c>
      <c r="N228" s="32">
        <f>M228*D228</f>
        <v>0</v>
      </c>
      <c r="O228" s="38"/>
      <c r="P228" s="32"/>
      <c r="Q228" s="52"/>
      <c r="R228" s="11"/>
    </row>
    <row r="229" spans="1:18" ht="12.75">
      <c r="A229" s="8"/>
      <c r="B229" s="9">
        <v>79.9</v>
      </c>
      <c r="C229" s="9">
        <v>79.9</v>
      </c>
      <c r="D229" s="40">
        <v>79.9</v>
      </c>
      <c r="E229" s="35">
        <f>'[1]вода 2-е пол 10г.'!X218</f>
        <v>5.82</v>
      </c>
      <c r="F229" s="35">
        <v>5.82</v>
      </c>
      <c r="G229" s="36">
        <v>5.82</v>
      </c>
      <c r="H229" s="36">
        <v>5.82</v>
      </c>
      <c r="I229" s="36">
        <v>5.82</v>
      </c>
      <c r="J229" s="35">
        <v>5.8</v>
      </c>
      <c r="K229" s="37">
        <v>5.8</v>
      </c>
      <c r="L229" s="37">
        <v>5.8</v>
      </c>
      <c r="M229" s="32">
        <f>L229-K229</f>
        <v>0</v>
      </c>
      <c r="N229" s="32">
        <f>M229*D229</f>
        <v>0</v>
      </c>
      <c r="O229" s="38"/>
      <c r="P229" s="32"/>
      <c r="Q229" s="52"/>
      <c r="R229" s="11"/>
    </row>
    <row r="230" spans="1:18" ht="12.75">
      <c r="A230" s="8"/>
      <c r="B230" s="9">
        <v>16.43</v>
      </c>
      <c r="C230" s="9">
        <v>17.98</v>
      </c>
      <c r="D230" s="40">
        <v>19.55</v>
      </c>
      <c r="E230" s="35">
        <f>'[1]вода 2-е пол 10г.'!X219</f>
        <v>48.108</v>
      </c>
      <c r="F230" s="35">
        <f>F228+F229</f>
        <v>51.528</v>
      </c>
      <c r="G230" s="36">
        <f aca="true" t="shared" si="40" ref="G230:L230">SUM(G228:G229)</f>
        <v>54.694</v>
      </c>
      <c r="H230" s="36">
        <f t="shared" si="40"/>
        <v>58.62</v>
      </c>
      <c r="I230" s="36">
        <f t="shared" si="40"/>
        <v>64.14</v>
      </c>
      <c r="J230" s="35">
        <f t="shared" si="40"/>
        <v>67.3</v>
      </c>
      <c r="K230" s="37">
        <f t="shared" si="40"/>
        <v>71.1</v>
      </c>
      <c r="L230" s="37">
        <f t="shared" si="40"/>
        <v>71.1</v>
      </c>
      <c r="M230" s="32">
        <f>L230-K230</f>
        <v>0</v>
      </c>
      <c r="N230" s="32">
        <f>M230*D230</f>
        <v>0</v>
      </c>
      <c r="O230" s="38"/>
      <c r="P230" s="32"/>
      <c r="Q230" s="52"/>
      <c r="R230" s="11"/>
    </row>
    <row r="231" spans="1:18" ht="12.75">
      <c r="A231" s="8">
        <v>52</v>
      </c>
      <c r="B231" s="9"/>
      <c r="C231" s="9"/>
      <c r="D231" s="40"/>
      <c r="E231" s="35"/>
      <c r="F231" s="35"/>
      <c r="G231" s="36"/>
      <c r="H231" s="36"/>
      <c r="I231" s="36"/>
      <c r="J231" s="35"/>
      <c r="K231" s="37"/>
      <c r="L231" s="38"/>
      <c r="M231" s="32"/>
      <c r="N231" s="32"/>
      <c r="O231" s="38"/>
      <c r="P231" s="32"/>
      <c r="Q231" s="52"/>
      <c r="R231" s="11">
        <v>52</v>
      </c>
    </row>
    <row r="232" spans="1:18" ht="12.75">
      <c r="A232" s="17"/>
      <c r="B232" s="9">
        <v>24.4</v>
      </c>
      <c r="C232" s="9">
        <v>26.73</v>
      </c>
      <c r="D232" s="40">
        <v>29.05</v>
      </c>
      <c r="E232" s="35"/>
      <c r="F232" s="5"/>
      <c r="G232" s="41"/>
      <c r="H232" s="41"/>
      <c r="I232" s="41"/>
      <c r="J232" s="35"/>
      <c r="K232" s="37"/>
      <c r="L232" s="38">
        <v>1.36</v>
      </c>
      <c r="M232" s="32"/>
      <c r="N232" s="32"/>
      <c r="O232" s="38">
        <v>1.36</v>
      </c>
      <c r="P232" s="32">
        <f t="shared" si="32"/>
        <v>0</v>
      </c>
      <c r="Q232" s="39">
        <f>P232*D232</f>
        <v>0</v>
      </c>
      <c r="R232" s="18"/>
    </row>
    <row r="233" spans="1:18" ht="12.75">
      <c r="A233" s="17"/>
      <c r="B233" s="9">
        <v>79.9</v>
      </c>
      <c r="C233" s="9">
        <v>79.9</v>
      </c>
      <c r="D233" s="40">
        <v>79.9</v>
      </c>
      <c r="E233" s="35"/>
      <c r="F233" s="5"/>
      <c r="G233" s="41"/>
      <c r="H233" s="41"/>
      <c r="I233" s="41"/>
      <c r="J233" s="35"/>
      <c r="K233" s="37"/>
      <c r="L233" s="38">
        <v>0.34</v>
      </c>
      <c r="M233" s="32"/>
      <c r="N233" s="32"/>
      <c r="O233" s="38">
        <v>0.34</v>
      </c>
      <c r="P233" s="32">
        <f t="shared" si="32"/>
        <v>0</v>
      </c>
      <c r="Q233" s="39">
        <f>P233*D233</f>
        <v>0</v>
      </c>
      <c r="R233" s="18"/>
    </row>
    <row r="234" spans="1:18" ht="12.75">
      <c r="A234" s="17"/>
      <c r="B234" s="9">
        <v>16.43</v>
      </c>
      <c r="C234" s="9">
        <v>17.98</v>
      </c>
      <c r="D234" s="40">
        <v>19.55</v>
      </c>
      <c r="E234" s="35"/>
      <c r="F234" s="5"/>
      <c r="G234" s="41"/>
      <c r="H234" s="41"/>
      <c r="I234" s="41"/>
      <c r="J234" s="35"/>
      <c r="K234" s="37"/>
      <c r="L234" s="38">
        <f>SUM(L232:L233)</f>
        <v>1.7000000000000002</v>
      </c>
      <c r="M234" s="32" t="s">
        <v>24</v>
      </c>
      <c r="N234" s="32"/>
      <c r="O234" s="38">
        <f>SUM(O232:O233)</f>
        <v>1.7000000000000002</v>
      </c>
      <c r="P234" s="32">
        <f t="shared" si="32"/>
        <v>0</v>
      </c>
      <c r="Q234" s="39">
        <f>P234*D234</f>
        <v>0</v>
      </c>
      <c r="R234" s="18"/>
    </row>
    <row r="235" spans="1:18" ht="12.75">
      <c r="A235" s="17">
        <v>53</v>
      </c>
      <c r="B235" s="19"/>
      <c r="C235" s="19"/>
      <c r="D235" s="49"/>
      <c r="E235" s="5"/>
      <c r="F235" s="5"/>
      <c r="G235" s="41"/>
      <c r="H235" s="41"/>
      <c r="I235" s="41"/>
      <c r="J235" s="5"/>
      <c r="K235" s="42"/>
      <c r="L235" s="6"/>
      <c r="M235" s="7"/>
      <c r="N235" s="7"/>
      <c r="O235" s="6"/>
      <c r="P235" s="7"/>
      <c r="Q235" s="53"/>
      <c r="R235" s="18">
        <v>53</v>
      </c>
    </row>
    <row r="236" spans="1:18" ht="12.75">
      <c r="A236" s="20"/>
      <c r="B236" s="9">
        <v>24.4</v>
      </c>
      <c r="C236" s="9">
        <v>26.73</v>
      </c>
      <c r="D236" s="40">
        <v>29.05</v>
      </c>
      <c r="E236" s="35"/>
      <c r="F236" s="35"/>
      <c r="G236" s="43"/>
      <c r="H236" s="43"/>
      <c r="I236" s="35"/>
      <c r="J236" s="35"/>
      <c r="K236" s="37"/>
      <c r="L236" s="38"/>
      <c r="M236" s="32"/>
      <c r="N236" s="32"/>
      <c r="O236" s="38"/>
      <c r="P236" s="32"/>
      <c r="Q236" s="52"/>
      <c r="R236" s="21"/>
    </row>
    <row r="237" spans="1:18" ht="12.75">
      <c r="A237" s="21"/>
      <c r="B237" s="9">
        <v>79.9</v>
      </c>
      <c r="C237" s="9">
        <v>79.9</v>
      </c>
      <c r="D237" s="40">
        <v>79.9</v>
      </c>
      <c r="E237" s="35"/>
      <c r="F237" s="35"/>
      <c r="G237" s="35"/>
      <c r="H237" s="35"/>
      <c r="I237" s="35"/>
      <c r="J237" s="35"/>
      <c r="K237" s="37"/>
      <c r="L237" s="38"/>
      <c r="M237" s="32"/>
      <c r="N237" s="32"/>
      <c r="O237" s="38"/>
      <c r="P237" s="32"/>
      <c r="Q237" s="52"/>
      <c r="R237" s="21"/>
    </row>
    <row r="238" spans="1:18" ht="12.75">
      <c r="A238" s="22"/>
      <c r="B238" s="9">
        <v>16.43</v>
      </c>
      <c r="C238" s="9">
        <v>17.98</v>
      </c>
      <c r="D238" s="40">
        <v>19.55</v>
      </c>
      <c r="E238" s="35"/>
      <c r="F238" s="35"/>
      <c r="G238" s="35"/>
      <c r="H238" s="35"/>
      <c r="I238" s="35"/>
      <c r="J238" s="35"/>
      <c r="K238" s="37"/>
      <c r="L238" s="38"/>
      <c r="M238" s="32"/>
      <c r="N238" s="32"/>
      <c r="O238" s="38"/>
      <c r="P238" s="32"/>
      <c r="Q238" s="52"/>
      <c r="R238" s="21"/>
    </row>
    <row r="239" spans="1:18" ht="12.75">
      <c r="A239" s="23"/>
      <c r="B239" s="24"/>
      <c r="C239" s="24"/>
      <c r="D239" s="26"/>
      <c r="E239" s="44"/>
      <c r="F239" s="44"/>
      <c r="G239" s="44"/>
      <c r="H239" s="44"/>
      <c r="I239" s="44"/>
      <c r="J239" s="44"/>
      <c r="K239" s="25"/>
      <c r="L239" s="32"/>
      <c r="M239" s="32"/>
      <c r="N239" s="32"/>
      <c r="O239" s="32"/>
      <c r="P239" s="32"/>
      <c r="Q239" s="52"/>
      <c r="R239" s="23"/>
    </row>
    <row r="240" spans="1:18" ht="12.75">
      <c r="A240" s="23"/>
      <c r="B240" s="24"/>
      <c r="C240" s="24"/>
      <c r="D240" s="26"/>
      <c r="E240" s="44"/>
      <c r="F240" s="44"/>
      <c r="G240" s="44"/>
      <c r="H240" s="44"/>
      <c r="I240" s="44"/>
      <c r="J240" s="44"/>
      <c r="K240" s="25"/>
      <c r="L240" s="32"/>
      <c r="M240" s="32"/>
      <c r="N240" s="32"/>
      <c r="O240" s="32"/>
      <c r="P240" s="32"/>
      <c r="Q240" s="52"/>
      <c r="R240" s="23"/>
    </row>
    <row r="241" spans="1:18" ht="12.75">
      <c r="A241" s="23"/>
      <c r="B241" s="24"/>
      <c r="C241" s="24"/>
      <c r="D241" s="26"/>
      <c r="E241" s="44"/>
      <c r="F241" s="44"/>
      <c r="G241" s="44"/>
      <c r="H241" s="44"/>
      <c r="I241" s="44"/>
      <c r="J241" s="44"/>
      <c r="K241" s="25"/>
      <c r="L241" s="32"/>
      <c r="M241" s="32"/>
      <c r="N241" s="32"/>
      <c r="O241" s="32"/>
      <c r="P241" s="32"/>
      <c r="Q241" s="52"/>
      <c r="R241" s="23"/>
    </row>
    <row r="242" spans="1:18" ht="12.75">
      <c r="A242" s="23"/>
      <c r="B242" s="24"/>
      <c r="C242" s="24"/>
      <c r="D242" s="26"/>
      <c r="E242" s="44"/>
      <c r="F242" s="44"/>
      <c r="G242" s="44"/>
      <c r="H242" s="44"/>
      <c r="I242" s="44"/>
      <c r="J242" s="44"/>
      <c r="K242" s="25"/>
      <c r="L242" s="32"/>
      <c r="M242" s="32"/>
      <c r="N242" s="32"/>
      <c r="O242" s="32"/>
      <c r="P242" s="32"/>
      <c r="Q242" s="52"/>
      <c r="R242" s="23"/>
    </row>
    <row r="243" spans="1:18" ht="12.75">
      <c r="A243" s="50"/>
      <c r="B243" s="50"/>
      <c r="C243" s="26"/>
      <c r="D243" s="26"/>
      <c r="E243" s="44"/>
      <c r="F243" s="44"/>
      <c r="G243" s="44"/>
      <c r="H243" s="44"/>
      <c r="I243" s="44"/>
      <c r="J243" s="44"/>
      <c r="K243" s="25"/>
      <c r="L243" s="32"/>
      <c r="M243" s="32"/>
      <c r="N243" s="32"/>
      <c r="O243" s="32"/>
      <c r="P243" s="32"/>
      <c r="Q243" s="52"/>
      <c r="R243" s="23"/>
    </row>
    <row r="244" spans="1:18" ht="12.75">
      <c r="A244" s="24"/>
      <c r="B244" s="24"/>
      <c r="C244" s="24"/>
      <c r="D244" s="26"/>
      <c r="E244" s="44"/>
      <c r="F244" s="44"/>
      <c r="G244" s="44"/>
      <c r="H244" s="44"/>
      <c r="I244" s="44"/>
      <c r="J244" s="44"/>
      <c r="K244" s="25"/>
      <c r="L244" s="32"/>
      <c r="M244" s="32"/>
      <c r="N244" s="32"/>
      <c r="O244" s="32"/>
      <c r="P244" s="32"/>
      <c r="Q244" s="52"/>
      <c r="R244" s="23"/>
    </row>
    <row r="245" spans="1:18" ht="12.75">
      <c r="A245" s="24"/>
      <c r="B245" s="24"/>
      <c r="C245" s="24"/>
      <c r="D245" s="26"/>
      <c r="E245" s="44"/>
      <c r="F245" s="44"/>
      <c r="G245" s="44"/>
      <c r="H245" s="44"/>
      <c r="I245" s="44"/>
      <c r="J245" s="44"/>
      <c r="K245" s="25"/>
      <c r="L245" s="32"/>
      <c r="M245" s="32"/>
      <c r="N245" s="32"/>
      <c r="O245" s="32"/>
      <c r="P245" s="32"/>
      <c r="Q245" s="52"/>
      <c r="R245" s="23"/>
    </row>
    <row r="246" spans="1:18" ht="12.75">
      <c r="A246" s="23"/>
      <c r="B246" s="24"/>
      <c r="C246" s="24"/>
      <c r="D246" s="26"/>
      <c r="E246" s="44"/>
      <c r="F246" s="44"/>
      <c r="G246" s="44"/>
      <c r="H246" s="44"/>
      <c r="I246" s="44"/>
      <c r="J246" s="44"/>
      <c r="K246" s="25"/>
      <c r="L246" s="32"/>
      <c r="M246" s="32"/>
      <c r="N246" s="32"/>
      <c r="O246" s="32"/>
      <c r="P246" s="32"/>
      <c r="Q246" s="52"/>
      <c r="R246" s="23"/>
    </row>
    <row r="247" spans="1:18" ht="12.75">
      <c r="A247" s="23"/>
      <c r="B247" s="50"/>
      <c r="C247" s="26"/>
      <c r="D247" s="26"/>
      <c r="E247" s="44"/>
      <c r="F247" s="44"/>
      <c r="G247" s="44"/>
      <c r="H247" s="44"/>
      <c r="I247" s="44"/>
      <c r="J247" s="44"/>
      <c r="K247" s="25"/>
      <c r="L247" s="32"/>
      <c r="M247" s="32"/>
      <c r="N247" s="32"/>
      <c r="O247" s="32"/>
      <c r="P247" s="32"/>
      <c r="Q247" s="52"/>
      <c r="R247" s="23"/>
    </row>
  </sheetData>
  <mergeCells count="21">
    <mergeCell ref="F2:R2"/>
    <mergeCell ref="O4:O5"/>
    <mergeCell ref="P4:P5"/>
    <mergeCell ref="Q4:Q5"/>
    <mergeCell ref="L4:L5"/>
    <mergeCell ref="M4:M5"/>
    <mergeCell ref="N4:N5"/>
    <mergeCell ref="K4:K5"/>
    <mergeCell ref="I4:I5"/>
    <mergeCell ref="J4:J5"/>
    <mergeCell ref="H4:H5"/>
    <mergeCell ref="A1:F1"/>
    <mergeCell ref="G4:G5"/>
    <mergeCell ref="O3:Q3"/>
    <mergeCell ref="A4:A5"/>
    <mergeCell ref="B4:B5"/>
    <mergeCell ref="C4:C5"/>
    <mergeCell ref="D4:D5"/>
    <mergeCell ref="E4:E5"/>
    <mergeCell ref="F4:F5"/>
    <mergeCell ref="L3:N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1">
      <selection activeCell="S10" sqref="S10"/>
    </sheetView>
  </sheetViews>
  <sheetFormatPr defaultColWidth="9.140625" defaultRowHeight="12.75"/>
  <sheetData>
    <row r="1" spans="1:17" ht="12.75">
      <c r="A1" s="58"/>
      <c r="B1" s="59"/>
      <c r="C1" s="59"/>
      <c r="D1" s="59"/>
      <c r="E1" s="60"/>
      <c r="F1" s="59"/>
      <c r="G1" s="59"/>
      <c r="H1" s="59"/>
      <c r="I1" s="59"/>
      <c r="J1" s="60"/>
      <c r="K1" s="60"/>
      <c r="L1" s="60"/>
      <c r="M1" s="59"/>
      <c r="N1" s="59"/>
      <c r="O1" s="60"/>
      <c r="P1" s="61"/>
      <c r="Q1" s="62"/>
    </row>
    <row r="2" spans="1:17" ht="12.75">
      <c r="A2" s="147" t="s">
        <v>25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04" t="s">
        <v>9</v>
      </c>
      <c r="Q2" s="125"/>
    </row>
    <row r="3" spans="1:17" ht="12.75">
      <c r="A3" s="63"/>
      <c r="B3" s="55"/>
      <c r="C3" s="55"/>
      <c r="D3" s="101" t="s">
        <v>26</v>
      </c>
      <c r="E3" s="101" t="s">
        <v>27</v>
      </c>
      <c r="F3" s="99" t="s">
        <v>4</v>
      </c>
      <c r="G3" s="100" t="s">
        <v>28</v>
      </c>
      <c r="H3" s="100" t="s">
        <v>6</v>
      </c>
      <c r="I3" s="100" t="s">
        <v>7</v>
      </c>
      <c r="J3" s="148" t="s">
        <v>8</v>
      </c>
      <c r="K3" s="149"/>
      <c r="L3" s="150"/>
      <c r="M3" s="151" t="s">
        <v>9</v>
      </c>
      <c r="N3" s="152"/>
      <c r="O3" s="153"/>
      <c r="P3" s="137" t="s">
        <v>29</v>
      </c>
      <c r="Q3" s="126" t="s">
        <v>30</v>
      </c>
    </row>
    <row r="4" spans="1:17" ht="12.75" customHeight="1">
      <c r="A4" s="128" t="s">
        <v>10</v>
      </c>
      <c r="B4" s="129" t="s">
        <v>31</v>
      </c>
      <c r="C4" s="131" t="s">
        <v>32</v>
      </c>
      <c r="D4" s="133" t="s">
        <v>33</v>
      </c>
      <c r="E4" s="135" t="s">
        <v>35</v>
      </c>
      <c r="F4" s="132" t="s">
        <v>36</v>
      </c>
      <c r="G4" s="144" t="s">
        <v>37</v>
      </c>
      <c r="H4" s="144" t="s">
        <v>38</v>
      </c>
      <c r="I4" s="144" t="s">
        <v>39</v>
      </c>
      <c r="J4" s="139" t="s">
        <v>40</v>
      </c>
      <c r="K4" s="69" t="s">
        <v>34</v>
      </c>
      <c r="L4" s="70" t="s">
        <v>16</v>
      </c>
      <c r="M4" s="141" t="s">
        <v>41</v>
      </c>
      <c r="N4" s="70" t="s">
        <v>34</v>
      </c>
      <c r="O4" s="70" t="s">
        <v>16</v>
      </c>
      <c r="P4" s="138"/>
      <c r="Q4" s="127"/>
    </row>
    <row r="5" spans="1:17" ht="12.75">
      <c r="A5" s="128"/>
      <c r="B5" s="130"/>
      <c r="C5" s="132"/>
      <c r="D5" s="134"/>
      <c r="E5" s="135"/>
      <c r="F5" s="136"/>
      <c r="G5" s="145"/>
      <c r="H5" s="145"/>
      <c r="I5" s="146"/>
      <c r="J5" s="140"/>
      <c r="K5" s="71"/>
      <c r="L5" s="72"/>
      <c r="M5" s="141"/>
      <c r="N5" s="70"/>
      <c r="O5" s="70"/>
      <c r="P5" s="73"/>
      <c r="Q5" s="74"/>
    </row>
    <row r="6" spans="1:17" ht="12.75">
      <c r="A6" s="75">
        <v>1</v>
      </c>
      <c r="B6" s="64">
        <v>2.15</v>
      </c>
      <c r="C6" s="76">
        <f>'[1]сент-декаб 2010'!AM5</f>
        <v>384</v>
      </c>
      <c r="D6" s="76">
        <v>391.6</v>
      </c>
      <c r="E6" s="77">
        <v>398.2</v>
      </c>
      <c r="F6" s="78">
        <v>400.4</v>
      </c>
      <c r="G6" s="78">
        <v>407.5</v>
      </c>
      <c r="H6" s="68">
        <v>452</v>
      </c>
      <c r="I6" s="67">
        <v>573</v>
      </c>
      <c r="J6" s="68">
        <v>770.1</v>
      </c>
      <c r="K6" s="80">
        <f aca="true" t="shared" si="0" ref="K6:K37">J6-I6</f>
        <v>197.10000000000002</v>
      </c>
      <c r="L6" s="80">
        <f aca="true" t="shared" si="1" ref="L6:L37">K6*B6</f>
        <v>423.76500000000004</v>
      </c>
      <c r="M6" s="81">
        <v>1020.1</v>
      </c>
      <c r="N6" s="80">
        <f>M6-J6</f>
        <v>250</v>
      </c>
      <c r="O6" s="80">
        <f aca="true" t="shared" si="2" ref="O6:O37">N6*B6</f>
        <v>537.5</v>
      </c>
      <c r="P6" s="73">
        <f>O6*Q6</f>
        <v>157.48749999999998</v>
      </c>
      <c r="Q6" s="74">
        <v>0.293</v>
      </c>
    </row>
    <row r="7" spans="1:17" ht="12.75">
      <c r="A7" s="75">
        <v>2</v>
      </c>
      <c r="B7" s="64">
        <v>2.15</v>
      </c>
      <c r="C7" s="76">
        <f>'[1]сент-декаб 2010'!AM6</f>
        <v>310.9</v>
      </c>
      <c r="D7" s="76">
        <v>310.9</v>
      </c>
      <c r="E7" s="77">
        <v>310.9</v>
      </c>
      <c r="F7" s="78">
        <v>310.9</v>
      </c>
      <c r="G7" s="78">
        <v>311.1</v>
      </c>
      <c r="H7" s="68">
        <v>311.2</v>
      </c>
      <c r="I7" s="67">
        <v>311.2</v>
      </c>
      <c r="J7" s="68">
        <v>311.3</v>
      </c>
      <c r="K7" s="80">
        <f t="shared" si="0"/>
        <v>0.10000000000002274</v>
      </c>
      <c r="L7" s="80">
        <f t="shared" si="1"/>
        <v>0.21500000000004887</v>
      </c>
      <c r="M7" s="81">
        <v>311.5</v>
      </c>
      <c r="N7" s="80">
        <f aca="true" t="shared" si="3" ref="N7:N58">M7-J7</f>
        <v>0.19999999999998863</v>
      </c>
      <c r="O7" s="80">
        <f t="shared" si="2"/>
        <v>0.4299999999999755</v>
      </c>
      <c r="P7" s="73">
        <f aca="true" t="shared" si="4" ref="P7:P58">O7*Q7</f>
        <v>0.12598999999999283</v>
      </c>
      <c r="Q7" s="74">
        <v>0.293</v>
      </c>
    </row>
    <row r="8" spans="1:17" ht="12.75">
      <c r="A8" s="75">
        <v>3</v>
      </c>
      <c r="B8" s="64">
        <v>2.15</v>
      </c>
      <c r="C8" s="76">
        <f>'[1]сент-декаб 2010'!AM7</f>
        <v>1741.4</v>
      </c>
      <c r="D8" s="76">
        <v>1876</v>
      </c>
      <c r="E8" s="77">
        <v>2069.7</v>
      </c>
      <c r="F8" s="78">
        <v>2213.8</v>
      </c>
      <c r="G8" s="78">
        <v>2410.8</v>
      </c>
      <c r="H8" s="68">
        <v>2612.5</v>
      </c>
      <c r="I8" s="67">
        <v>2812.3</v>
      </c>
      <c r="J8" s="68">
        <v>3000.5</v>
      </c>
      <c r="K8" s="80">
        <f t="shared" si="0"/>
        <v>188.19999999999982</v>
      </c>
      <c r="L8" s="80">
        <f t="shared" si="1"/>
        <v>404.6299999999996</v>
      </c>
      <c r="M8" s="81">
        <v>3334.4</v>
      </c>
      <c r="N8" s="80">
        <f t="shared" si="3"/>
        <v>333.9000000000001</v>
      </c>
      <c r="O8" s="80">
        <f t="shared" si="2"/>
        <v>717.8850000000002</v>
      </c>
      <c r="P8" s="73">
        <f t="shared" si="4"/>
        <v>210.34030500000006</v>
      </c>
      <c r="Q8" s="74">
        <v>0.293</v>
      </c>
    </row>
    <row r="9" spans="1:17" ht="12.75">
      <c r="A9" s="75">
        <v>4</v>
      </c>
      <c r="B9" s="64">
        <v>2.15</v>
      </c>
      <c r="C9" s="76">
        <f>'[1]сент-декаб 2010'!AM8</f>
        <v>7935.6</v>
      </c>
      <c r="D9" s="76">
        <v>8171</v>
      </c>
      <c r="E9" s="77">
        <v>8385.1</v>
      </c>
      <c r="F9" s="78">
        <v>8577.6</v>
      </c>
      <c r="G9" s="78">
        <v>8631.6</v>
      </c>
      <c r="H9" s="68">
        <v>8737.3</v>
      </c>
      <c r="I9" s="67">
        <v>8983.2</v>
      </c>
      <c r="J9" s="68">
        <v>9242.8</v>
      </c>
      <c r="K9" s="80">
        <f t="shared" si="0"/>
        <v>259.59999999999854</v>
      </c>
      <c r="L9" s="80">
        <f t="shared" si="1"/>
        <v>558.1399999999968</v>
      </c>
      <c r="M9" s="81">
        <v>9606</v>
      </c>
      <c r="N9" s="80">
        <f t="shared" si="3"/>
        <v>363.2000000000007</v>
      </c>
      <c r="O9" s="80">
        <f t="shared" si="2"/>
        <v>780.8800000000016</v>
      </c>
      <c r="P9" s="73">
        <f t="shared" si="4"/>
        <v>228.79784000000046</v>
      </c>
      <c r="Q9" s="74">
        <v>0.293</v>
      </c>
    </row>
    <row r="10" spans="1:17" ht="12.75">
      <c r="A10" s="75">
        <v>5</v>
      </c>
      <c r="B10" s="64">
        <v>2.15</v>
      </c>
      <c r="C10" s="76">
        <f>'[1]сент-декаб 2010'!AM9</f>
        <v>11737.3</v>
      </c>
      <c r="D10" s="76">
        <v>12139.1</v>
      </c>
      <c r="E10" s="77">
        <v>12456.2</v>
      </c>
      <c r="F10" s="78">
        <v>12756.2</v>
      </c>
      <c r="G10" s="78">
        <v>13075.7</v>
      </c>
      <c r="H10" s="68">
        <v>13382.9</v>
      </c>
      <c r="I10" s="67">
        <v>13805.4</v>
      </c>
      <c r="J10" s="68">
        <v>14292.4</v>
      </c>
      <c r="K10" s="80">
        <f t="shared" si="0"/>
        <v>487</v>
      </c>
      <c r="L10" s="80">
        <f t="shared" si="1"/>
        <v>1047.05</v>
      </c>
      <c r="M10" s="81">
        <v>14661.9</v>
      </c>
      <c r="N10" s="80">
        <f t="shared" si="3"/>
        <v>369.5</v>
      </c>
      <c r="O10" s="80">
        <f t="shared" si="2"/>
        <v>794.425</v>
      </c>
      <c r="P10" s="73">
        <f t="shared" si="4"/>
        <v>232.76652499999997</v>
      </c>
      <c r="Q10" s="74">
        <v>0.293</v>
      </c>
    </row>
    <row r="11" spans="1:17" ht="12.75">
      <c r="A11" s="75">
        <v>6</v>
      </c>
      <c r="B11" s="64">
        <v>2.15</v>
      </c>
      <c r="C11" s="76">
        <f>'[1]сент-декаб 2010'!AM10</f>
        <v>632.5</v>
      </c>
      <c r="D11" s="76">
        <v>686.3</v>
      </c>
      <c r="E11" s="77">
        <v>724.4</v>
      </c>
      <c r="F11" s="78">
        <v>784.5</v>
      </c>
      <c r="G11" s="78">
        <v>831.6</v>
      </c>
      <c r="H11" s="68">
        <v>885.9</v>
      </c>
      <c r="I11" s="67">
        <v>944.8</v>
      </c>
      <c r="J11" s="68">
        <v>1026.5</v>
      </c>
      <c r="K11" s="80">
        <f t="shared" si="0"/>
        <v>81.70000000000005</v>
      </c>
      <c r="L11" s="80">
        <f t="shared" si="1"/>
        <v>175.6550000000001</v>
      </c>
      <c r="M11" s="81">
        <v>1079.2</v>
      </c>
      <c r="N11" s="80">
        <f t="shared" si="3"/>
        <v>52.700000000000045</v>
      </c>
      <c r="O11" s="80">
        <f t="shared" si="2"/>
        <v>113.30500000000009</v>
      </c>
      <c r="P11" s="73">
        <f t="shared" si="4"/>
        <v>33.198365000000024</v>
      </c>
      <c r="Q11" s="74">
        <v>0.293</v>
      </c>
    </row>
    <row r="12" spans="1:17" ht="12.75">
      <c r="A12" s="75">
        <v>7</v>
      </c>
      <c r="B12" s="64">
        <v>2.15</v>
      </c>
      <c r="C12" s="76">
        <f>'[1]сент-декаб 2010'!AM11</f>
        <v>6227.2</v>
      </c>
      <c r="D12" s="76">
        <v>6246.9</v>
      </c>
      <c r="E12" s="77">
        <v>6265.5</v>
      </c>
      <c r="F12" s="78">
        <v>6283.3</v>
      </c>
      <c r="G12" s="78">
        <v>6302.8</v>
      </c>
      <c r="H12" s="68">
        <v>6321.7</v>
      </c>
      <c r="I12" s="67">
        <v>6342.7</v>
      </c>
      <c r="J12" s="68">
        <v>6363</v>
      </c>
      <c r="K12" s="80">
        <f t="shared" si="0"/>
        <v>20.300000000000182</v>
      </c>
      <c r="L12" s="80">
        <f t="shared" si="1"/>
        <v>43.64500000000039</v>
      </c>
      <c r="M12" s="81">
        <v>6501.3</v>
      </c>
      <c r="N12" s="80">
        <f t="shared" si="3"/>
        <v>138.30000000000018</v>
      </c>
      <c r="O12" s="80">
        <f t="shared" si="2"/>
        <v>297.34500000000037</v>
      </c>
      <c r="P12" s="73">
        <f t="shared" si="4"/>
        <v>87.1220850000001</v>
      </c>
      <c r="Q12" s="74">
        <v>0.293</v>
      </c>
    </row>
    <row r="13" spans="1:17" ht="12.75">
      <c r="A13" s="75">
        <v>8</v>
      </c>
      <c r="B13" s="64">
        <v>2.15</v>
      </c>
      <c r="C13" s="76">
        <f>'[1]сент-декаб 2010'!AM12</f>
        <v>4418.9</v>
      </c>
      <c r="D13" s="76">
        <v>4856.9</v>
      </c>
      <c r="E13" s="77">
        <v>5155.2</v>
      </c>
      <c r="F13" s="78">
        <v>5426</v>
      </c>
      <c r="G13" s="78">
        <v>5687.5</v>
      </c>
      <c r="H13" s="68">
        <v>5980.9</v>
      </c>
      <c r="I13" s="67">
        <v>6435.8</v>
      </c>
      <c r="J13" s="68">
        <v>6657.4</v>
      </c>
      <c r="K13" s="80">
        <f t="shared" si="0"/>
        <v>221.59999999999945</v>
      </c>
      <c r="L13" s="80">
        <f t="shared" si="1"/>
        <v>476.4399999999988</v>
      </c>
      <c r="M13" s="81">
        <v>6900.2</v>
      </c>
      <c r="N13" s="80">
        <f t="shared" si="3"/>
        <v>242.80000000000018</v>
      </c>
      <c r="O13" s="80">
        <f t="shared" si="2"/>
        <v>522.0200000000003</v>
      </c>
      <c r="P13" s="73">
        <f t="shared" si="4"/>
        <v>152.9518600000001</v>
      </c>
      <c r="Q13" s="74">
        <v>0.293</v>
      </c>
    </row>
    <row r="14" spans="1:17" ht="12.75">
      <c r="A14" s="75">
        <v>9</v>
      </c>
      <c r="B14" s="64">
        <v>2.15</v>
      </c>
      <c r="C14" s="76">
        <f>'[1]сент-декаб 2010'!AM13</f>
        <v>0.7</v>
      </c>
      <c r="D14" s="76">
        <v>0.7</v>
      </c>
      <c r="E14" s="77">
        <v>0.7</v>
      </c>
      <c r="F14" s="78">
        <v>0.7</v>
      </c>
      <c r="G14" s="78">
        <v>0.7</v>
      </c>
      <c r="H14" s="68">
        <v>0.7</v>
      </c>
      <c r="I14" s="67">
        <v>0.7</v>
      </c>
      <c r="J14" s="68">
        <v>0.7</v>
      </c>
      <c r="K14" s="80">
        <f t="shared" si="0"/>
        <v>0</v>
      </c>
      <c r="L14" s="80">
        <f t="shared" si="1"/>
        <v>0</v>
      </c>
      <c r="M14" s="81">
        <v>0.7</v>
      </c>
      <c r="N14" s="80">
        <f t="shared" si="3"/>
        <v>0</v>
      </c>
      <c r="O14" s="80">
        <f t="shared" si="2"/>
        <v>0</v>
      </c>
      <c r="P14" s="73">
        <f t="shared" si="4"/>
        <v>0</v>
      </c>
      <c r="Q14" s="74">
        <v>0.293</v>
      </c>
    </row>
    <row r="15" spans="1:17" ht="12.75">
      <c r="A15" s="75">
        <v>10</v>
      </c>
      <c r="B15" s="64">
        <v>2.15</v>
      </c>
      <c r="C15" s="76">
        <f>'[1]сент-декаб 2010'!AM14</f>
        <v>0.5</v>
      </c>
      <c r="D15" s="76">
        <v>2.5</v>
      </c>
      <c r="E15" s="77">
        <v>5.6</v>
      </c>
      <c r="F15" s="78">
        <v>21.2</v>
      </c>
      <c r="G15" s="78">
        <v>134.6</v>
      </c>
      <c r="H15" s="68">
        <v>214.1</v>
      </c>
      <c r="I15" s="67">
        <v>262.2</v>
      </c>
      <c r="J15" s="68">
        <v>344.9</v>
      </c>
      <c r="K15" s="80">
        <f t="shared" si="0"/>
        <v>82.69999999999999</v>
      </c>
      <c r="L15" s="80">
        <f t="shared" si="1"/>
        <v>177.80499999999998</v>
      </c>
      <c r="M15" s="81">
        <v>396.5</v>
      </c>
      <c r="N15" s="80">
        <f t="shared" si="3"/>
        <v>51.60000000000002</v>
      </c>
      <c r="O15" s="80">
        <f t="shared" si="2"/>
        <v>110.94000000000004</v>
      </c>
      <c r="P15" s="73">
        <f t="shared" si="4"/>
        <v>32.50542000000001</v>
      </c>
      <c r="Q15" s="74">
        <v>0.293</v>
      </c>
    </row>
    <row r="16" spans="1:17" ht="12.75">
      <c r="A16" s="75">
        <v>11</v>
      </c>
      <c r="B16" s="64">
        <v>2.15</v>
      </c>
      <c r="C16" s="76">
        <f>'[1]сент-декаб 2010'!AM15</f>
        <v>96.5</v>
      </c>
      <c r="D16" s="76">
        <v>96.5</v>
      </c>
      <c r="E16" s="77">
        <v>105</v>
      </c>
      <c r="F16" s="78">
        <v>123</v>
      </c>
      <c r="G16" s="78">
        <v>125.5</v>
      </c>
      <c r="H16" s="68">
        <v>127.5</v>
      </c>
      <c r="I16" s="67">
        <v>130.8</v>
      </c>
      <c r="J16" s="68">
        <v>133.3</v>
      </c>
      <c r="K16" s="80">
        <f t="shared" si="0"/>
        <v>2.5</v>
      </c>
      <c r="L16" s="80">
        <f t="shared" si="1"/>
        <v>5.375</v>
      </c>
      <c r="M16" s="81">
        <v>149.5</v>
      </c>
      <c r="N16" s="80">
        <f t="shared" si="3"/>
        <v>16.19999999999999</v>
      </c>
      <c r="O16" s="80">
        <f t="shared" si="2"/>
        <v>34.82999999999998</v>
      </c>
      <c r="P16" s="73">
        <f t="shared" si="4"/>
        <v>10.205189999999993</v>
      </c>
      <c r="Q16" s="74">
        <v>0.293</v>
      </c>
    </row>
    <row r="17" spans="1:17" ht="12.75">
      <c r="A17" s="75">
        <v>12</v>
      </c>
      <c r="B17" s="64">
        <v>2.15</v>
      </c>
      <c r="C17" s="76">
        <f>'[1]сент-декаб 2010'!AM16</f>
        <v>1496.7</v>
      </c>
      <c r="D17" s="76">
        <v>1818.8</v>
      </c>
      <c r="E17" s="77">
        <v>2468.2</v>
      </c>
      <c r="F17" s="78">
        <v>3012.8</v>
      </c>
      <c r="G17" s="78">
        <v>3127.7</v>
      </c>
      <c r="H17" s="68">
        <v>3260.9</v>
      </c>
      <c r="I17" s="67">
        <v>3385.8</v>
      </c>
      <c r="J17" s="68">
        <v>3583.2</v>
      </c>
      <c r="K17" s="80">
        <f t="shared" si="0"/>
        <v>197.39999999999964</v>
      </c>
      <c r="L17" s="80">
        <f t="shared" si="1"/>
        <v>424.4099999999992</v>
      </c>
      <c r="M17" s="81">
        <v>4024.1</v>
      </c>
      <c r="N17" s="80">
        <f t="shared" si="3"/>
        <v>440.9000000000001</v>
      </c>
      <c r="O17" s="80">
        <f t="shared" si="2"/>
        <v>947.9350000000002</v>
      </c>
      <c r="P17" s="73">
        <f t="shared" si="4"/>
        <v>277.74495500000006</v>
      </c>
      <c r="Q17" s="74">
        <v>0.293</v>
      </c>
    </row>
    <row r="18" spans="1:17" ht="12.75">
      <c r="A18" s="75">
        <v>13</v>
      </c>
      <c r="B18" s="64">
        <v>2.15</v>
      </c>
      <c r="C18" s="76">
        <f>'[1]сент-декаб 2010'!AM17</f>
        <v>620.8</v>
      </c>
      <c r="D18" s="76">
        <v>729.3</v>
      </c>
      <c r="E18" s="77">
        <v>819.5</v>
      </c>
      <c r="F18" s="78">
        <v>1058.3</v>
      </c>
      <c r="G18" s="78">
        <v>1204.3</v>
      </c>
      <c r="H18" s="68">
        <v>1323.7</v>
      </c>
      <c r="I18" s="67">
        <v>1516.7</v>
      </c>
      <c r="J18" s="68">
        <v>1645.2</v>
      </c>
      <c r="K18" s="80">
        <f t="shared" si="0"/>
        <v>128.5</v>
      </c>
      <c r="L18" s="80">
        <f t="shared" si="1"/>
        <v>276.275</v>
      </c>
      <c r="M18" s="81">
        <v>1667.5</v>
      </c>
      <c r="N18" s="80">
        <f t="shared" si="3"/>
        <v>22.299999999999955</v>
      </c>
      <c r="O18" s="80">
        <f t="shared" si="2"/>
        <v>47.9449999999999</v>
      </c>
      <c r="P18" s="73">
        <f t="shared" si="4"/>
        <v>14.04788499999997</v>
      </c>
      <c r="Q18" s="74">
        <v>0.293</v>
      </c>
    </row>
    <row r="19" spans="1:17" ht="12.75">
      <c r="A19" s="75">
        <v>14</v>
      </c>
      <c r="B19" s="64">
        <v>2.15</v>
      </c>
      <c r="C19" s="76">
        <f>'[1]сент-декаб 2010'!AM18</f>
        <v>138.6</v>
      </c>
      <c r="D19" s="76">
        <v>271.9</v>
      </c>
      <c r="E19" s="77">
        <v>572</v>
      </c>
      <c r="F19" s="78">
        <v>722.9</v>
      </c>
      <c r="G19" s="78">
        <v>795.7</v>
      </c>
      <c r="H19" s="68">
        <v>851.1</v>
      </c>
      <c r="I19" s="67">
        <v>935.2</v>
      </c>
      <c r="J19" s="68">
        <v>1052.5</v>
      </c>
      <c r="K19" s="80">
        <f t="shared" si="0"/>
        <v>117.29999999999995</v>
      </c>
      <c r="L19" s="80">
        <f t="shared" si="1"/>
        <v>252.19499999999988</v>
      </c>
      <c r="M19" s="81">
        <v>1174.6</v>
      </c>
      <c r="N19" s="80">
        <f t="shared" si="3"/>
        <v>122.09999999999991</v>
      </c>
      <c r="O19" s="80">
        <f t="shared" si="2"/>
        <v>262.5149999999998</v>
      </c>
      <c r="P19" s="73">
        <f t="shared" si="4"/>
        <v>76.91689499999994</v>
      </c>
      <c r="Q19" s="74">
        <v>0.293</v>
      </c>
    </row>
    <row r="20" spans="1:17" ht="12.75">
      <c r="A20" s="75">
        <v>15</v>
      </c>
      <c r="B20" s="64">
        <v>2.15</v>
      </c>
      <c r="C20" s="76">
        <f>'[1]сент-декаб 2010'!AM19</f>
        <v>1111.9</v>
      </c>
      <c r="D20" s="76">
        <v>1111.9</v>
      </c>
      <c r="E20" s="77">
        <v>1111.9</v>
      </c>
      <c r="F20" s="78">
        <v>1111.9</v>
      </c>
      <c r="G20" s="78">
        <v>3.8</v>
      </c>
      <c r="H20" s="68">
        <v>7.3</v>
      </c>
      <c r="I20" s="67">
        <v>100.5</v>
      </c>
      <c r="J20" s="68">
        <v>345.3</v>
      </c>
      <c r="K20" s="80">
        <f t="shared" si="0"/>
        <v>244.8</v>
      </c>
      <c r="L20" s="80">
        <f t="shared" si="1"/>
        <v>526.32</v>
      </c>
      <c r="M20" s="81">
        <v>614.8</v>
      </c>
      <c r="N20" s="80">
        <f t="shared" si="3"/>
        <v>269.49999999999994</v>
      </c>
      <c r="O20" s="80">
        <f t="shared" si="2"/>
        <v>579.4249999999998</v>
      </c>
      <c r="P20" s="73">
        <f t="shared" si="4"/>
        <v>169.77152499999994</v>
      </c>
      <c r="Q20" s="74">
        <v>0.293</v>
      </c>
    </row>
    <row r="21" spans="1:17" ht="12.75">
      <c r="A21" s="75">
        <v>16</v>
      </c>
      <c r="B21" s="64">
        <v>2.15</v>
      </c>
      <c r="C21" s="76">
        <f>'[1]сент-декаб 2010'!AM20</f>
        <v>42.7</v>
      </c>
      <c r="D21" s="76">
        <v>57.1</v>
      </c>
      <c r="E21" s="77">
        <v>84.3</v>
      </c>
      <c r="F21" s="78">
        <v>148</v>
      </c>
      <c r="G21" s="78">
        <v>259.9</v>
      </c>
      <c r="H21" s="68">
        <v>384.9</v>
      </c>
      <c r="I21" s="67">
        <v>531.5</v>
      </c>
      <c r="J21" s="68">
        <v>700.5</v>
      </c>
      <c r="K21" s="80">
        <f t="shared" si="0"/>
        <v>169</v>
      </c>
      <c r="L21" s="80">
        <f t="shared" si="1"/>
        <v>363.34999999999997</v>
      </c>
      <c r="M21" s="81">
        <v>959.3</v>
      </c>
      <c r="N21" s="80">
        <f t="shared" si="3"/>
        <v>258.79999999999995</v>
      </c>
      <c r="O21" s="80">
        <f t="shared" si="2"/>
        <v>556.4199999999998</v>
      </c>
      <c r="P21" s="73">
        <f t="shared" si="4"/>
        <v>163.03105999999994</v>
      </c>
      <c r="Q21" s="74">
        <v>0.293</v>
      </c>
    </row>
    <row r="22" spans="1:17" ht="12.75">
      <c r="A22" s="75">
        <v>17</v>
      </c>
      <c r="B22" s="64">
        <v>2.15</v>
      </c>
      <c r="C22" s="76">
        <f>'[1]сент-декаб 2010'!AM21</f>
        <v>410.8</v>
      </c>
      <c r="D22" s="76">
        <v>517.1</v>
      </c>
      <c r="E22" s="77">
        <v>647.7</v>
      </c>
      <c r="F22" s="78">
        <v>751.7</v>
      </c>
      <c r="G22" s="78">
        <v>876.5</v>
      </c>
      <c r="H22" s="68">
        <v>961.1</v>
      </c>
      <c r="I22" s="67">
        <v>980</v>
      </c>
      <c r="J22" s="68">
        <v>982.6</v>
      </c>
      <c r="K22" s="80">
        <f t="shared" si="0"/>
        <v>2.6000000000000227</v>
      </c>
      <c r="L22" s="80">
        <f t="shared" si="1"/>
        <v>5.590000000000049</v>
      </c>
      <c r="M22" s="81">
        <v>1054.6</v>
      </c>
      <c r="N22" s="80">
        <f t="shared" si="3"/>
        <v>71.99999999999989</v>
      </c>
      <c r="O22" s="80">
        <f t="shared" si="2"/>
        <v>154.79999999999976</v>
      </c>
      <c r="P22" s="73">
        <f t="shared" si="4"/>
        <v>45.35639999999992</v>
      </c>
      <c r="Q22" s="74">
        <v>0.293</v>
      </c>
    </row>
    <row r="23" spans="1:17" ht="12.75">
      <c r="A23" s="75">
        <v>18</v>
      </c>
      <c r="B23" s="64">
        <v>2.15</v>
      </c>
      <c r="C23" s="76">
        <f>'[1]сент-декаб 2010'!AM22</f>
        <v>1031.4</v>
      </c>
      <c r="D23" s="76">
        <v>1093.6</v>
      </c>
      <c r="E23" s="77">
        <v>1146.2</v>
      </c>
      <c r="F23" s="78">
        <v>1198.7</v>
      </c>
      <c r="G23" s="78">
        <v>1253.6</v>
      </c>
      <c r="H23" s="68">
        <v>1305.6</v>
      </c>
      <c r="I23" s="67">
        <v>1346.7</v>
      </c>
      <c r="J23" s="68">
        <v>1394.4</v>
      </c>
      <c r="K23" s="80">
        <f t="shared" si="0"/>
        <v>47.700000000000045</v>
      </c>
      <c r="L23" s="80">
        <f t="shared" si="1"/>
        <v>102.55500000000009</v>
      </c>
      <c r="M23" s="81">
        <v>1419.1</v>
      </c>
      <c r="N23" s="80">
        <f t="shared" si="3"/>
        <v>24.699999999999818</v>
      </c>
      <c r="O23" s="80">
        <f t="shared" si="2"/>
        <v>53.104999999999606</v>
      </c>
      <c r="P23" s="73">
        <f t="shared" si="4"/>
        <v>15.559764999999883</v>
      </c>
      <c r="Q23" s="74">
        <v>0.293</v>
      </c>
    </row>
    <row r="24" spans="1:17" ht="12.75">
      <c r="A24" s="75">
        <v>19</v>
      </c>
      <c r="B24" s="64">
        <v>2.15</v>
      </c>
      <c r="C24" s="76">
        <f>'[1]сент-декаб 2010'!AM23</f>
        <v>0.5</v>
      </c>
      <c r="D24" s="76">
        <v>0.5</v>
      </c>
      <c r="E24" s="77">
        <v>0.5</v>
      </c>
      <c r="F24" s="78">
        <v>0.5</v>
      </c>
      <c r="G24" s="78">
        <v>0.5</v>
      </c>
      <c r="H24" s="68">
        <v>0.5</v>
      </c>
      <c r="I24" s="67">
        <v>0.5</v>
      </c>
      <c r="J24" s="68">
        <v>0.5</v>
      </c>
      <c r="K24" s="80">
        <f t="shared" si="0"/>
        <v>0</v>
      </c>
      <c r="L24" s="80">
        <f t="shared" si="1"/>
        <v>0</v>
      </c>
      <c r="M24" s="81">
        <v>0.5</v>
      </c>
      <c r="N24" s="80">
        <f t="shared" si="3"/>
        <v>0</v>
      </c>
      <c r="O24" s="80">
        <f t="shared" si="2"/>
        <v>0</v>
      </c>
      <c r="P24" s="73">
        <f t="shared" si="4"/>
        <v>0</v>
      </c>
      <c r="Q24" s="74">
        <v>0.293</v>
      </c>
    </row>
    <row r="25" spans="1:17" ht="12.75">
      <c r="A25" s="75">
        <v>20</v>
      </c>
      <c r="B25" s="64">
        <v>2.15</v>
      </c>
      <c r="C25" s="76">
        <f>'[1]сент-декаб 2010'!AM24</f>
        <v>50.4</v>
      </c>
      <c r="D25" s="76">
        <v>50.4</v>
      </c>
      <c r="E25" s="77">
        <v>50.4</v>
      </c>
      <c r="F25" s="78">
        <v>50.4</v>
      </c>
      <c r="G25" s="78">
        <v>50.4</v>
      </c>
      <c r="H25" s="68">
        <v>50.4</v>
      </c>
      <c r="I25" s="67">
        <v>50.4</v>
      </c>
      <c r="J25" s="68">
        <v>50.4</v>
      </c>
      <c r="K25" s="80">
        <f t="shared" si="0"/>
        <v>0</v>
      </c>
      <c r="L25" s="80">
        <f t="shared" si="1"/>
        <v>0</v>
      </c>
      <c r="M25" s="81">
        <v>50.4</v>
      </c>
      <c r="N25" s="80">
        <f t="shared" si="3"/>
        <v>0</v>
      </c>
      <c r="O25" s="80">
        <f t="shared" si="2"/>
        <v>0</v>
      </c>
      <c r="P25" s="73">
        <f t="shared" si="4"/>
        <v>0</v>
      </c>
      <c r="Q25" s="74">
        <v>0.293</v>
      </c>
    </row>
    <row r="26" spans="1:17" ht="12.75">
      <c r="A26" s="75">
        <v>21</v>
      </c>
      <c r="B26" s="64">
        <v>2.15</v>
      </c>
      <c r="C26" s="76">
        <f>'[1]сент-декаб 2010'!AM25</f>
        <v>7628.1</v>
      </c>
      <c r="D26" s="76">
        <v>7938</v>
      </c>
      <c r="E26" s="77">
        <v>8269.3</v>
      </c>
      <c r="F26" s="78">
        <v>8562.7</v>
      </c>
      <c r="G26" s="78">
        <v>8807.2</v>
      </c>
      <c r="H26" s="68">
        <v>9024.7</v>
      </c>
      <c r="I26" s="67">
        <v>9281</v>
      </c>
      <c r="J26" s="68">
        <v>9519.4</v>
      </c>
      <c r="K26" s="80">
        <f t="shared" si="0"/>
        <v>238.39999999999964</v>
      </c>
      <c r="L26" s="80">
        <f t="shared" si="1"/>
        <v>512.5599999999991</v>
      </c>
      <c r="M26" s="81">
        <v>9741.4</v>
      </c>
      <c r="N26" s="80">
        <f t="shared" si="3"/>
        <v>222</v>
      </c>
      <c r="O26" s="80">
        <f t="shared" si="2"/>
        <v>477.29999999999995</v>
      </c>
      <c r="P26" s="73">
        <f t="shared" si="4"/>
        <v>139.8489</v>
      </c>
      <c r="Q26" s="74">
        <v>0.293</v>
      </c>
    </row>
    <row r="27" spans="1:17" ht="12.75">
      <c r="A27" s="75">
        <v>22</v>
      </c>
      <c r="B27" s="64">
        <v>2.15</v>
      </c>
      <c r="C27" s="76">
        <f>'[1]сент-декаб 2010'!AM26</f>
        <v>954.1</v>
      </c>
      <c r="D27" s="76">
        <v>1067.7</v>
      </c>
      <c r="E27" s="77">
        <v>1118.3</v>
      </c>
      <c r="F27" s="78">
        <v>1118.9</v>
      </c>
      <c r="G27" s="78">
        <v>1119.1</v>
      </c>
      <c r="H27" s="68">
        <v>1119.2</v>
      </c>
      <c r="I27" s="67">
        <v>1120</v>
      </c>
      <c r="J27" s="68">
        <v>1146.1</v>
      </c>
      <c r="K27" s="80">
        <f t="shared" si="0"/>
        <v>26.09999999999991</v>
      </c>
      <c r="L27" s="80">
        <f t="shared" si="1"/>
        <v>56.1149999999998</v>
      </c>
      <c r="M27" s="81">
        <v>1146.4</v>
      </c>
      <c r="N27" s="80">
        <f t="shared" si="3"/>
        <v>0.3000000000001819</v>
      </c>
      <c r="O27" s="80">
        <f t="shared" si="2"/>
        <v>0.645000000000391</v>
      </c>
      <c r="P27" s="73">
        <f t="shared" si="4"/>
        <v>0.18898500000011456</v>
      </c>
      <c r="Q27" s="74">
        <v>0.293</v>
      </c>
    </row>
    <row r="28" spans="1:17" ht="12.75">
      <c r="A28" s="75">
        <v>23</v>
      </c>
      <c r="B28" s="64">
        <v>2.15</v>
      </c>
      <c r="C28" s="76">
        <f>'[1]сент-декаб 2010'!AM27</f>
        <v>26924.2</v>
      </c>
      <c r="D28" s="76">
        <v>29570.8</v>
      </c>
      <c r="E28" s="77">
        <v>32275.3</v>
      </c>
      <c r="F28" s="78">
        <v>34743.7</v>
      </c>
      <c r="G28" s="78">
        <v>36251.7</v>
      </c>
      <c r="H28" s="68">
        <v>37201</v>
      </c>
      <c r="I28" s="67">
        <v>37461.1</v>
      </c>
      <c r="J28" s="68">
        <v>37750.9</v>
      </c>
      <c r="K28" s="80">
        <f t="shared" si="0"/>
        <v>289.8000000000029</v>
      </c>
      <c r="L28" s="80">
        <f t="shared" si="1"/>
        <v>623.0700000000062</v>
      </c>
      <c r="M28" s="81">
        <v>38018.7</v>
      </c>
      <c r="N28" s="80">
        <f t="shared" si="3"/>
        <v>267.79999999999563</v>
      </c>
      <c r="O28" s="80">
        <f t="shared" si="2"/>
        <v>575.7699999999905</v>
      </c>
      <c r="P28" s="73">
        <f t="shared" si="4"/>
        <v>168.70060999999723</v>
      </c>
      <c r="Q28" s="74">
        <v>0.293</v>
      </c>
    </row>
    <row r="29" spans="1:17" ht="12.75">
      <c r="A29" s="75">
        <v>24</v>
      </c>
      <c r="B29" s="64">
        <v>2.15</v>
      </c>
      <c r="C29" s="76">
        <f>'[1]сент-декаб 2010'!AM28</f>
        <v>3047</v>
      </c>
      <c r="D29" s="76">
        <v>3150.8</v>
      </c>
      <c r="E29" s="77">
        <v>3245.6</v>
      </c>
      <c r="F29" s="78">
        <v>3338.7</v>
      </c>
      <c r="G29" s="78">
        <v>3441</v>
      </c>
      <c r="H29" s="68">
        <v>3535.6</v>
      </c>
      <c r="I29" s="67">
        <v>3622.9</v>
      </c>
      <c r="J29" s="68">
        <v>3709.7</v>
      </c>
      <c r="K29" s="80">
        <f t="shared" si="0"/>
        <v>86.79999999999973</v>
      </c>
      <c r="L29" s="80">
        <f t="shared" si="1"/>
        <v>186.6199999999994</v>
      </c>
      <c r="M29" s="81">
        <v>3815</v>
      </c>
      <c r="N29" s="80">
        <f t="shared" si="3"/>
        <v>105.30000000000018</v>
      </c>
      <c r="O29" s="80">
        <f t="shared" si="2"/>
        <v>226.39500000000038</v>
      </c>
      <c r="P29" s="73">
        <f t="shared" si="4"/>
        <v>66.3337350000001</v>
      </c>
      <c r="Q29" s="74">
        <v>0.293</v>
      </c>
    </row>
    <row r="30" spans="1:17" ht="12.75">
      <c r="A30" s="75">
        <v>25</v>
      </c>
      <c r="B30" s="64">
        <v>2.15</v>
      </c>
      <c r="C30" s="76">
        <f>'[1]сент-декаб 2010'!AM29</f>
        <v>4426.9</v>
      </c>
      <c r="D30" s="76">
        <v>4661.1</v>
      </c>
      <c r="E30" s="77">
        <v>4851.6</v>
      </c>
      <c r="F30" s="78">
        <v>5047</v>
      </c>
      <c r="G30" s="78">
        <v>5238.4</v>
      </c>
      <c r="H30" s="68">
        <v>5393.2</v>
      </c>
      <c r="I30" s="67">
        <v>5636</v>
      </c>
      <c r="J30" s="68">
        <v>5984.7</v>
      </c>
      <c r="K30" s="80">
        <f t="shared" si="0"/>
        <v>348.6999999999998</v>
      </c>
      <c r="L30" s="80">
        <f t="shared" si="1"/>
        <v>749.7049999999996</v>
      </c>
      <c r="M30" s="81">
        <v>6384.5</v>
      </c>
      <c r="N30" s="80">
        <f t="shared" si="3"/>
        <v>399.8000000000002</v>
      </c>
      <c r="O30" s="80">
        <f t="shared" si="2"/>
        <v>859.5700000000004</v>
      </c>
      <c r="P30" s="73">
        <f t="shared" si="4"/>
        <v>251.8540100000001</v>
      </c>
      <c r="Q30" s="74">
        <v>0.293</v>
      </c>
    </row>
    <row r="31" spans="1:17" ht="12.75">
      <c r="A31" s="75">
        <v>26</v>
      </c>
      <c r="B31" s="64">
        <v>2.15</v>
      </c>
      <c r="C31" s="76">
        <f>'[1]сент-декаб 2010'!AM30</f>
        <v>0.7</v>
      </c>
      <c r="D31" s="76">
        <v>0.7</v>
      </c>
      <c r="E31" s="77">
        <v>0.7</v>
      </c>
      <c r="F31" s="78">
        <v>0.7</v>
      </c>
      <c r="G31" s="78">
        <v>0.7</v>
      </c>
      <c r="H31" s="68">
        <v>0.7</v>
      </c>
      <c r="I31" s="67">
        <v>0.7</v>
      </c>
      <c r="J31" s="68">
        <v>0.7</v>
      </c>
      <c r="K31" s="80">
        <f t="shared" si="0"/>
        <v>0</v>
      </c>
      <c r="L31" s="80">
        <f t="shared" si="1"/>
        <v>0</v>
      </c>
      <c r="M31" s="81">
        <v>0.7</v>
      </c>
      <c r="N31" s="80">
        <f t="shared" si="3"/>
        <v>0</v>
      </c>
      <c r="O31" s="80">
        <f t="shared" si="2"/>
        <v>0</v>
      </c>
      <c r="P31" s="73">
        <f t="shared" si="4"/>
        <v>0</v>
      </c>
      <c r="Q31" s="74">
        <v>0.293</v>
      </c>
    </row>
    <row r="32" spans="1:17" ht="12.75">
      <c r="A32" s="75">
        <v>27</v>
      </c>
      <c r="B32" s="64">
        <v>2.15</v>
      </c>
      <c r="C32" s="76">
        <f>'[1]сент-декаб 2010'!AM31</f>
        <v>17319.5</v>
      </c>
      <c r="D32" s="76">
        <v>17747</v>
      </c>
      <c r="E32" s="77">
        <v>18273</v>
      </c>
      <c r="F32" s="78">
        <v>18599.6</v>
      </c>
      <c r="G32" s="78">
        <v>18856.4</v>
      </c>
      <c r="H32" s="68">
        <v>19126.2</v>
      </c>
      <c r="I32" s="67">
        <v>19645.7</v>
      </c>
      <c r="J32" s="68">
        <v>19976.5</v>
      </c>
      <c r="K32" s="80">
        <f t="shared" si="0"/>
        <v>330.7999999999993</v>
      </c>
      <c r="L32" s="80">
        <f t="shared" si="1"/>
        <v>711.2199999999984</v>
      </c>
      <c r="M32" s="81">
        <v>20392</v>
      </c>
      <c r="N32" s="80">
        <f t="shared" si="3"/>
        <v>415.5</v>
      </c>
      <c r="O32" s="80">
        <f t="shared" si="2"/>
        <v>893.3249999999999</v>
      </c>
      <c r="P32" s="73">
        <f t="shared" si="4"/>
        <v>261.744225</v>
      </c>
      <c r="Q32" s="74">
        <v>0.293</v>
      </c>
    </row>
    <row r="33" spans="1:17" ht="12.75">
      <c r="A33" s="75">
        <v>28</v>
      </c>
      <c r="B33" s="64">
        <v>2.15</v>
      </c>
      <c r="C33" s="76">
        <f>'[1]сент-декаб 2010'!AM32</f>
        <v>521.8</v>
      </c>
      <c r="D33" s="76">
        <v>534.2</v>
      </c>
      <c r="E33" s="77">
        <v>539.6</v>
      </c>
      <c r="F33" s="78">
        <v>542</v>
      </c>
      <c r="G33" s="78">
        <v>544.3</v>
      </c>
      <c r="H33" s="68">
        <v>552.1</v>
      </c>
      <c r="I33" s="67">
        <v>555.4</v>
      </c>
      <c r="J33" s="68">
        <v>557.9</v>
      </c>
      <c r="K33" s="80">
        <f t="shared" si="0"/>
        <v>2.5</v>
      </c>
      <c r="L33" s="80">
        <f t="shared" si="1"/>
        <v>5.375</v>
      </c>
      <c r="M33" s="81">
        <v>626.2</v>
      </c>
      <c r="N33" s="80">
        <f t="shared" si="3"/>
        <v>68.30000000000007</v>
      </c>
      <c r="O33" s="80">
        <f t="shared" si="2"/>
        <v>146.84500000000014</v>
      </c>
      <c r="P33" s="73">
        <f t="shared" si="4"/>
        <v>43.02558500000004</v>
      </c>
      <c r="Q33" s="74">
        <v>0.293</v>
      </c>
    </row>
    <row r="34" spans="1:17" ht="12.75">
      <c r="A34" s="75">
        <v>29</v>
      </c>
      <c r="B34" s="64">
        <v>2.15</v>
      </c>
      <c r="C34" s="76">
        <f>'[1]сент-декаб 2010'!AM33</f>
        <v>2201.1</v>
      </c>
      <c r="D34" s="76">
        <v>2201.1</v>
      </c>
      <c r="E34" s="77">
        <v>2201.1</v>
      </c>
      <c r="F34" s="78">
        <v>2201.1</v>
      </c>
      <c r="G34" s="78">
        <v>2201.1</v>
      </c>
      <c r="H34" s="68">
        <v>2201.1</v>
      </c>
      <c r="I34" s="67">
        <v>2201.2</v>
      </c>
      <c r="J34" s="68">
        <v>2201.2</v>
      </c>
      <c r="K34" s="80">
        <f t="shared" si="0"/>
        <v>0</v>
      </c>
      <c r="L34" s="80">
        <f t="shared" si="1"/>
        <v>0</v>
      </c>
      <c r="M34" s="81">
        <v>2203.3</v>
      </c>
      <c r="N34" s="80">
        <f t="shared" si="3"/>
        <v>2.100000000000364</v>
      </c>
      <c r="O34" s="80">
        <f t="shared" si="2"/>
        <v>4.515000000000782</v>
      </c>
      <c r="P34" s="73">
        <f t="shared" si="4"/>
        <v>1.322895000000229</v>
      </c>
      <c r="Q34" s="74">
        <v>0.293</v>
      </c>
    </row>
    <row r="35" spans="1:17" ht="12.75">
      <c r="A35" s="75">
        <v>30</v>
      </c>
      <c r="B35" s="64">
        <v>2.15</v>
      </c>
      <c r="C35" s="76">
        <f>'[1]сент-декаб 2010'!AM34</f>
        <v>2767.8</v>
      </c>
      <c r="D35" s="76">
        <v>2905.9</v>
      </c>
      <c r="E35" s="77">
        <v>3040.3</v>
      </c>
      <c r="F35" s="78">
        <v>3206.3</v>
      </c>
      <c r="G35" s="78">
        <v>3391.3</v>
      </c>
      <c r="H35" s="68">
        <v>3865.7</v>
      </c>
      <c r="I35" s="67">
        <v>4146.6</v>
      </c>
      <c r="J35" s="68">
        <v>4197.4</v>
      </c>
      <c r="K35" s="80">
        <f t="shared" si="0"/>
        <v>50.79999999999927</v>
      </c>
      <c r="L35" s="80">
        <f t="shared" si="1"/>
        <v>109.21999999999844</v>
      </c>
      <c r="M35" s="81">
        <v>4229.8</v>
      </c>
      <c r="N35" s="80">
        <f t="shared" si="3"/>
        <v>32.400000000000546</v>
      </c>
      <c r="O35" s="80">
        <f t="shared" si="2"/>
        <v>69.66000000000118</v>
      </c>
      <c r="P35" s="73">
        <f t="shared" si="4"/>
        <v>20.410380000000345</v>
      </c>
      <c r="Q35" s="74">
        <v>0.293</v>
      </c>
    </row>
    <row r="36" spans="1:17" ht="12.75">
      <c r="A36" s="75">
        <v>31</v>
      </c>
      <c r="B36" s="64">
        <v>2.15</v>
      </c>
      <c r="C36" s="76">
        <f>'[1]сент-декаб 2010'!AM35</f>
        <v>18205.2</v>
      </c>
      <c r="D36" s="76">
        <v>18259.4</v>
      </c>
      <c r="E36" s="77">
        <v>18296.3</v>
      </c>
      <c r="F36" s="78">
        <v>18346.2</v>
      </c>
      <c r="G36" s="78">
        <v>18397.4</v>
      </c>
      <c r="H36" s="68">
        <v>18446</v>
      </c>
      <c r="I36" s="67">
        <v>18534.3</v>
      </c>
      <c r="J36" s="68">
        <v>18632.1</v>
      </c>
      <c r="K36" s="80">
        <f t="shared" si="0"/>
        <v>97.79999999999927</v>
      </c>
      <c r="L36" s="80">
        <f t="shared" si="1"/>
        <v>210.26999999999842</v>
      </c>
      <c r="M36" s="81">
        <v>18739.4</v>
      </c>
      <c r="N36" s="80">
        <f t="shared" si="3"/>
        <v>107.30000000000291</v>
      </c>
      <c r="O36" s="80">
        <f t="shared" si="2"/>
        <v>230.69500000000625</v>
      </c>
      <c r="P36" s="73">
        <f t="shared" si="4"/>
        <v>67.59363500000183</v>
      </c>
      <c r="Q36" s="74">
        <v>0.293</v>
      </c>
    </row>
    <row r="37" spans="1:17" ht="12.75">
      <c r="A37" s="75">
        <v>32</v>
      </c>
      <c r="B37" s="64">
        <v>2.15</v>
      </c>
      <c r="C37" s="76">
        <f>'[1]сент-декаб 2010'!AM36</f>
        <v>8482.1</v>
      </c>
      <c r="D37" s="76">
        <v>9071.2</v>
      </c>
      <c r="E37" s="77">
        <v>10115.8</v>
      </c>
      <c r="F37" s="78">
        <v>10688.8</v>
      </c>
      <c r="G37" s="78">
        <v>10984</v>
      </c>
      <c r="H37" s="68">
        <v>11211.7</v>
      </c>
      <c r="I37" s="67">
        <v>11545.6</v>
      </c>
      <c r="J37" s="68">
        <v>11720.7</v>
      </c>
      <c r="K37" s="80">
        <f t="shared" si="0"/>
        <v>175.10000000000036</v>
      </c>
      <c r="L37" s="80">
        <f t="shared" si="1"/>
        <v>376.46500000000077</v>
      </c>
      <c r="M37" s="81">
        <v>12117.1</v>
      </c>
      <c r="N37" s="80">
        <f t="shared" si="3"/>
        <v>396.39999999999964</v>
      </c>
      <c r="O37" s="80">
        <f t="shared" si="2"/>
        <v>852.2599999999992</v>
      </c>
      <c r="P37" s="73">
        <f t="shared" si="4"/>
        <v>249.71217999999976</v>
      </c>
      <c r="Q37" s="74">
        <v>0.293</v>
      </c>
    </row>
    <row r="38" spans="1:17" ht="12.75">
      <c r="A38" s="75">
        <v>33</v>
      </c>
      <c r="B38" s="64">
        <v>2.15</v>
      </c>
      <c r="C38" s="76">
        <f>'[1]сент-декаб 2010'!AM37</f>
        <v>0.2</v>
      </c>
      <c r="D38" s="76">
        <v>0.2</v>
      </c>
      <c r="E38" s="77">
        <v>0.2</v>
      </c>
      <c r="F38" s="78">
        <v>0.2</v>
      </c>
      <c r="G38" s="78">
        <v>0.2</v>
      </c>
      <c r="H38" s="68">
        <v>0.2</v>
      </c>
      <c r="I38" s="67">
        <v>0.2</v>
      </c>
      <c r="J38" s="68">
        <v>0.2</v>
      </c>
      <c r="K38" s="80">
        <f aca="true" t="shared" si="5" ref="K38:K58">J38-I38</f>
        <v>0</v>
      </c>
      <c r="L38" s="80">
        <f aca="true" t="shared" si="6" ref="L38:L58">K38*B38</f>
        <v>0</v>
      </c>
      <c r="M38" s="81">
        <v>0.2</v>
      </c>
      <c r="N38" s="80">
        <f t="shared" si="3"/>
        <v>0</v>
      </c>
      <c r="O38" s="80">
        <f aca="true" t="shared" si="7" ref="O38:O58">N38*B38</f>
        <v>0</v>
      </c>
      <c r="P38" s="73">
        <f t="shared" si="4"/>
        <v>0</v>
      </c>
      <c r="Q38" s="74">
        <v>0.293</v>
      </c>
    </row>
    <row r="39" spans="1:17" ht="12.75">
      <c r="A39" s="75">
        <v>34</v>
      </c>
      <c r="B39" s="64">
        <v>2.15</v>
      </c>
      <c r="C39" s="76">
        <f>'[1]сент-декаб 2010'!AM38</f>
        <v>4913.3</v>
      </c>
      <c r="D39" s="76">
        <v>5214.9</v>
      </c>
      <c r="E39" s="77">
        <v>5489.6</v>
      </c>
      <c r="F39" s="78">
        <v>5762.8</v>
      </c>
      <c r="G39" s="78">
        <v>5993.7</v>
      </c>
      <c r="H39" s="68">
        <v>6318.7</v>
      </c>
      <c r="I39" s="67">
        <v>6717.3</v>
      </c>
      <c r="J39" s="68">
        <v>7119.1</v>
      </c>
      <c r="K39" s="80">
        <f t="shared" si="5"/>
        <v>401.8000000000002</v>
      </c>
      <c r="L39" s="80">
        <f t="shared" si="6"/>
        <v>863.8700000000003</v>
      </c>
      <c r="M39" s="81">
        <v>7537.2</v>
      </c>
      <c r="N39" s="80">
        <f t="shared" si="3"/>
        <v>418.09999999999945</v>
      </c>
      <c r="O39" s="80">
        <f t="shared" si="7"/>
        <v>898.9149999999988</v>
      </c>
      <c r="P39" s="73">
        <f t="shared" si="4"/>
        <v>263.38209499999965</v>
      </c>
      <c r="Q39" s="74">
        <v>0.293</v>
      </c>
    </row>
    <row r="40" spans="1:17" ht="12.75">
      <c r="A40" s="75">
        <v>35</v>
      </c>
      <c r="B40" s="64">
        <v>2.15</v>
      </c>
      <c r="C40" s="76">
        <f>'[1]сент-декаб 2010'!AM39</f>
        <v>3.5</v>
      </c>
      <c r="D40" s="76">
        <v>3.5</v>
      </c>
      <c r="E40" s="77">
        <v>3.5</v>
      </c>
      <c r="F40" s="78">
        <v>3.5</v>
      </c>
      <c r="G40" s="78">
        <v>3.5</v>
      </c>
      <c r="H40" s="68">
        <v>3.5</v>
      </c>
      <c r="I40" s="67">
        <v>3.5</v>
      </c>
      <c r="J40" s="68">
        <v>3.5</v>
      </c>
      <c r="K40" s="80">
        <f t="shared" si="5"/>
        <v>0</v>
      </c>
      <c r="L40" s="80">
        <f t="shared" si="6"/>
        <v>0</v>
      </c>
      <c r="M40" s="81">
        <v>12.5</v>
      </c>
      <c r="N40" s="80">
        <f t="shared" si="3"/>
        <v>9</v>
      </c>
      <c r="O40" s="80">
        <f t="shared" si="7"/>
        <v>19.349999999999998</v>
      </c>
      <c r="P40" s="73">
        <f t="shared" si="4"/>
        <v>5.669549999999999</v>
      </c>
      <c r="Q40" s="74">
        <v>0.293</v>
      </c>
    </row>
    <row r="41" spans="1:17" ht="12.75">
      <c r="A41" s="75">
        <v>36</v>
      </c>
      <c r="B41" s="64">
        <v>2.15</v>
      </c>
      <c r="C41" s="76">
        <f>'[1]сент-декаб 2010'!AM40</f>
        <v>3250.6</v>
      </c>
      <c r="D41" s="76">
        <v>3450.2</v>
      </c>
      <c r="E41" s="77">
        <v>3634.7</v>
      </c>
      <c r="F41" s="78">
        <v>3782.6</v>
      </c>
      <c r="G41" s="78">
        <v>3936.1</v>
      </c>
      <c r="H41" s="68">
        <v>4200.6</v>
      </c>
      <c r="I41" s="67">
        <v>4695.4</v>
      </c>
      <c r="J41" s="68">
        <v>5159.5</v>
      </c>
      <c r="K41" s="80">
        <f t="shared" si="5"/>
        <v>464.10000000000036</v>
      </c>
      <c r="L41" s="80">
        <f t="shared" si="6"/>
        <v>997.8150000000007</v>
      </c>
      <c r="M41" s="81">
        <v>5870</v>
      </c>
      <c r="N41" s="80">
        <f t="shared" si="3"/>
        <v>710.5</v>
      </c>
      <c r="O41" s="80">
        <f t="shared" si="7"/>
        <v>1527.575</v>
      </c>
      <c r="P41" s="73">
        <f t="shared" si="4"/>
        <v>447.579475</v>
      </c>
      <c r="Q41" s="74">
        <v>0.293</v>
      </c>
    </row>
    <row r="42" spans="1:17" ht="12.75">
      <c r="A42" s="82">
        <v>37</v>
      </c>
      <c r="B42" s="64">
        <v>2.15</v>
      </c>
      <c r="C42" s="76">
        <f>'[1]сент-декаб 2010'!AM41</f>
        <v>1.1</v>
      </c>
      <c r="D42" s="76">
        <v>1.1</v>
      </c>
      <c r="E42" s="77">
        <v>1.1</v>
      </c>
      <c r="F42" s="78">
        <v>1.1</v>
      </c>
      <c r="G42" s="78">
        <v>1.1</v>
      </c>
      <c r="H42" s="68">
        <v>1.1</v>
      </c>
      <c r="I42" s="67">
        <v>1.1</v>
      </c>
      <c r="J42" s="68">
        <v>1.1</v>
      </c>
      <c r="K42" s="80">
        <f t="shared" si="5"/>
        <v>0</v>
      </c>
      <c r="L42" s="80">
        <f t="shared" si="6"/>
        <v>0</v>
      </c>
      <c r="M42" s="81">
        <v>1.1</v>
      </c>
      <c r="N42" s="80">
        <f t="shared" si="3"/>
        <v>0</v>
      </c>
      <c r="O42" s="80">
        <f t="shared" si="7"/>
        <v>0</v>
      </c>
      <c r="P42" s="73">
        <f t="shared" si="4"/>
        <v>0</v>
      </c>
      <c r="Q42" s="74">
        <v>0.293</v>
      </c>
    </row>
    <row r="43" spans="1:17" ht="12.75">
      <c r="A43" s="75">
        <v>38</v>
      </c>
      <c r="B43" s="64">
        <v>2.15</v>
      </c>
      <c r="C43" s="76">
        <f>'[1]сент-декаб 2010'!AM42</f>
        <v>4059</v>
      </c>
      <c r="D43" s="76">
        <v>4152.7</v>
      </c>
      <c r="E43" s="77">
        <v>4213.6</v>
      </c>
      <c r="F43" s="78">
        <v>4213.6</v>
      </c>
      <c r="G43" s="78">
        <v>110.4</v>
      </c>
      <c r="H43" s="68">
        <v>210.9</v>
      </c>
      <c r="I43" s="67">
        <v>469.6</v>
      </c>
      <c r="J43" s="68">
        <v>777.7</v>
      </c>
      <c r="K43" s="80">
        <f t="shared" si="5"/>
        <v>308.1</v>
      </c>
      <c r="L43" s="80">
        <f t="shared" si="6"/>
        <v>662.4150000000001</v>
      </c>
      <c r="M43" s="81">
        <v>1076.6</v>
      </c>
      <c r="N43" s="80">
        <f t="shared" si="3"/>
        <v>298.89999999999986</v>
      </c>
      <c r="O43" s="80">
        <f t="shared" si="7"/>
        <v>642.6349999999996</v>
      </c>
      <c r="P43" s="73">
        <f t="shared" si="4"/>
        <v>188.2920549999999</v>
      </c>
      <c r="Q43" s="74">
        <v>0.293</v>
      </c>
    </row>
    <row r="44" spans="1:17" ht="12.75">
      <c r="A44" s="75">
        <v>39</v>
      </c>
      <c r="B44" s="64">
        <v>2.15</v>
      </c>
      <c r="C44" s="76">
        <f>'[1]сент-декаб 2010'!AM43</f>
        <v>111.8</v>
      </c>
      <c r="D44" s="76">
        <v>112.6</v>
      </c>
      <c r="E44" s="77">
        <v>112.7</v>
      </c>
      <c r="F44" s="78">
        <v>115.7</v>
      </c>
      <c r="G44" s="78">
        <v>118.8</v>
      </c>
      <c r="H44" s="68">
        <v>118.9</v>
      </c>
      <c r="I44" s="67">
        <v>120.1</v>
      </c>
      <c r="J44" s="68">
        <v>149.3</v>
      </c>
      <c r="K44" s="80">
        <f t="shared" si="5"/>
        <v>29.200000000000017</v>
      </c>
      <c r="L44" s="80">
        <f t="shared" si="6"/>
        <v>62.78000000000004</v>
      </c>
      <c r="M44" s="81">
        <v>177.1</v>
      </c>
      <c r="N44" s="80">
        <f t="shared" si="3"/>
        <v>27.799999999999983</v>
      </c>
      <c r="O44" s="80">
        <f t="shared" si="7"/>
        <v>59.76999999999996</v>
      </c>
      <c r="P44" s="73">
        <f t="shared" si="4"/>
        <v>17.512609999999988</v>
      </c>
      <c r="Q44" s="74">
        <v>0.293</v>
      </c>
    </row>
    <row r="45" spans="1:17" ht="12.75">
      <c r="A45" s="75">
        <v>40</v>
      </c>
      <c r="B45" s="64">
        <v>2.15</v>
      </c>
      <c r="C45" s="76">
        <f>'[1]сент-декаб 2010'!AM44</f>
        <v>4511.2</v>
      </c>
      <c r="D45" s="76">
        <v>4682.4</v>
      </c>
      <c r="E45" s="77">
        <v>4876.3</v>
      </c>
      <c r="F45" s="78">
        <v>5071.5</v>
      </c>
      <c r="G45" s="78">
        <v>5265</v>
      </c>
      <c r="H45" s="68">
        <v>5504.6</v>
      </c>
      <c r="I45" s="67">
        <v>5772.1</v>
      </c>
      <c r="J45" s="68">
        <v>5952.7</v>
      </c>
      <c r="K45" s="80">
        <f t="shared" si="5"/>
        <v>180.59999999999945</v>
      </c>
      <c r="L45" s="80">
        <f t="shared" si="6"/>
        <v>388.2899999999988</v>
      </c>
      <c r="M45" s="81">
        <v>6190.4</v>
      </c>
      <c r="N45" s="80">
        <f t="shared" si="3"/>
        <v>237.69999999999982</v>
      </c>
      <c r="O45" s="80">
        <f t="shared" si="7"/>
        <v>511.0549999999996</v>
      </c>
      <c r="P45" s="73">
        <f t="shared" si="4"/>
        <v>149.73911499999988</v>
      </c>
      <c r="Q45" s="74">
        <v>0.293</v>
      </c>
    </row>
    <row r="46" spans="1:17" ht="12.75">
      <c r="A46" s="75">
        <v>41</v>
      </c>
      <c r="B46" s="64">
        <v>2.15</v>
      </c>
      <c r="C46" s="76">
        <f>'[1]сент-декаб 2010'!AM45</f>
        <v>1421.3</v>
      </c>
      <c r="D46" s="76">
        <v>1453.8</v>
      </c>
      <c r="E46" s="77">
        <v>1482</v>
      </c>
      <c r="F46" s="78">
        <v>1534.5</v>
      </c>
      <c r="G46" s="78">
        <v>1539.1</v>
      </c>
      <c r="H46" s="68">
        <v>1639.5</v>
      </c>
      <c r="I46" s="67">
        <v>1689.8</v>
      </c>
      <c r="J46" s="68">
        <v>1729</v>
      </c>
      <c r="K46" s="80">
        <f t="shared" si="5"/>
        <v>39.200000000000045</v>
      </c>
      <c r="L46" s="80">
        <f t="shared" si="6"/>
        <v>84.2800000000001</v>
      </c>
      <c r="M46" s="81">
        <v>1807.4</v>
      </c>
      <c r="N46" s="80">
        <f t="shared" si="3"/>
        <v>78.40000000000009</v>
      </c>
      <c r="O46" s="80">
        <f t="shared" si="7"/>
        <v>168.5600000000002</v>
      </c>
      <c r="P46" s="73">
        <f t="shared" si="4"/>
        <v>49.38808000000006</v>
      </c>
      <c r="Q46" s="74">
        <v>0.293</v>
      </c>
    </row>
    <row r="47" spans="1:17" ht="12.75">
      <c r="A47" s="75">
        <v>42</v>
      </c>
      <c r="B47" s="64">
        <v>2.15</v>
      </c>
      <c r="C47" s="76">
        <f>'[1]сент-декаб 2010'!AM46</f>
        <v>2617</v>
      </c>
      <c r="D47" s="76">
        <v>2760.4</v>
      </c>
      <c r="E47" s="77">
        <v>2895.2</v>
      </c>
      <c r="F47" s="78">
        <v>3027.1</v>
      </c>
      <c r="G47" s="78">
        <v>3178.8</v>
      </c>
      <c r="H47" s="68">
        <v>3306.2</v>
      </c>
      <c r="I47" s="67">
        <v>3602</v>
      </c>
      <c r="J47" s="68">
        <v>3760.5</v>
      </c>
      <c r="K47" s="80">
        <f t="shared" si="5"/>
        <v>158.5</v>
      </c>
      <c r="L47" s="80">
        <f t="shared" si="6"/>
        <v>340.775</v>
      </c>
      <c r="M47" s="81">
        <v>3827.9</v>
      </c>
      <c r="N47" s="80">
        <f t="shared" si="3"/>
        <v>67.40000000000009</v>
      </c>
      <c r="O47" s="80">
        <f t="shared" si="7"/>
        <v>144.9100000000002</v>
      </c>
      <c r="P47" s="73">
        <f t="shared" si="4"/>
        <v>42.458630000000056</v>
      </c>
      <c r="Q47" s="74">
        <v>0.293</v>
      </c>
    </row>
    <row r="48" spans="1:17" ht="12.75">
      <c r="A48" s="75">
        <v>43</v>
      </c>
      <c r="B48" s="64">
        <v>2.15</v>
      </c>
      <c r="C48" s="76">
        <f>'[1]сент-декаб 2010'!AM47</f>
        <v>3899.6</v>
      </c>
      <c r="D48" s="76">
        <v>4071.3</v>
      </c>
      <c r="E48" s="77">
        <v>4283.9</v>
      </c>
      <c r="F48" s="78">
        <v>4502.3</v>
      </c>
      <c r="G48" s="78">
        <v>4671.7</v>
      </c>
      <c r="H48" s="68">
        <v>4855.8</v>
      </c>
      <c r="I48" s="67">
        <v>5079.1</v>
      </c>
      <c r="J48" s="68">
        <v>5231.8</v>
      </c>
      <c r="K48" s="80">
        <f t="shared" si="5"/>
        <v>152.69999999999982</v>
      </c>
      <c r="L48" s="80">
        <f t="shared" si="6"/>
        <v>328.3049999999996</v>
      </c>
      <c r="M48" s="81">
        <v>5393.7</v>
      </c>
      <c r="N48" s="80">
        <f t="shared" si="3"/>
        <v>161.89999999999964</v>
      </c>
      <c r="O48" s="80">
        <f t="shared" si="7"/>
        <v>348.0849999999992</v>
      </c>
      <c r="P48" s="73">
        <f t="shared" si="4"/>
        <v>101.98890499999976</v>
      </c>
      <c r="Q48" s="74">
        <v>0.293</v>
      </c>
    </row>
    <row r="49" spans="1:17" ht="12.75">
      <c r="A49" s="75">
        <v>44</v>
      </c>
      <c r="B49" s="64">
        <v>2.15</v>
      </c>
      <c r="C49" s="76">
        <f>'[1]сент-декаб 2010'!AM48</f>
        <v>0.3</v>
      </c>
      <c r="D49" s="76">
        <v>0.3</v>
      </c>
      <c r="E49" s="77">
        <v>0.3</v>
      </c>
      <c r="F49" s="78">
        <v>0.3</v>
      </c>
      <c r="G49" s="78">
        <v>0.3</v>
      </c>
      <c r="H49" s="68">
        <v>0.3</v>
      </c>
      <c r="I49" s="67">
        <v>0.3</v>
      </c>
      <c r="J49" s="68">
        <v>0.3</v>
      </c>
      <c r="K49" s="80">
        <f t="shared" si="5"/>
        <v>0</v>
      </c>
      <c r="L49" s="80">
        <f t="shared" si="6"/>
        <v>0</v>
      </c>
      <c r="M49" s="81">
        <v>0.3</v>
      </c>
      <c r="N49" s="80">
        <f t="shared" si="3"/>
        <v>0</v>
      </c>
      <c r="O49" s="80">
        <f t="shared" si="7"/>
        <v>0</v>
      </c>
      <c r="P49" s="73">
        <f t="shared" si="4"/>
        <v>0</v>
      </c>
      <c r="Q49" s="74">
        <v>0.293</v>
      </c>
    </row>
    <row r="50" spans="1:17" ht="12.75">
      <c r="A50" s="75">
        <v>45</v>
      </c>
      <c r="B50" s="64">
        <v>2.15</v>
      </c>
      <c r="C50" s="76">
        <f>'[1]сент-декаб 2010'!AM49</f>
        <v>4782.4</v>
      </c>
      <c r="D50" s="76">
        <v>4903.7</v>
      </c>
      <c r="E50" s="77">
        <v>5022.8</v>
      </c>
      <c r="F50" s="78">
        <v>5115</v>
      </c>
      <c r="G50" s="78">
        <v>5186.1</v>
      </c>
      <c r="H50" s="68">
        <v>5260.1</v>
      </c>
      <c r="I50" s="67">
        <v>5353.8</v>
      </c>
      <c r="J50" s="68">
        <v>5538.1</v>
      </c>
      <c r="K50" s="80">
        <f t="shared" si="5"/>
        <v>184.30000000000018</v>
      </c>
      <c r="L50" s="80">
        <f t="shared" si="6"/>
        <v>396.2450000000004</v>
      </c>
      <c r="M50" s="81">
        <v>5751.6</v>
      </c>
      <c r="N50" s="80">
        <f t="shared" si="3"/>
        <v>213.5</v>
      </c>
      <c r="O50" s="80">
        <f t="shared" si="7"/>
        <v>459.025</v>
      </c>
      <c r="P50" s="73">
        <f t="shared" si="4"/>
        <v>134.49432499999998</v>
      </c>
      <c r="Q50" s="74">
        <v>0.293</v>
      </c>
    </row>
    <row r="51" spans="1:17" ht="12.75">
      <c r="A51" s="75">
        <v>46</v>
      </c>
      <c r="B51" s="64">
        <v>2.15</v>
      </c>
      <c r="C51" s="76">
        <f>'[1]сент-декаб 2010'!AM50</f>
        <v>6978.3</v>
      </c>
      <c r="D51" s="76">
        <v>7280.1</v>
      </c>
      <c r="E51" s="77">
        <v>7469.6</v>
      </c>
      <c r="F51" s="78">
        <v>7654.4</v>
      </c>
      <c r="G51" s="78">
        <v>7874.1</v>
      </c>
      <c r="H51" s="68">
        <v>8123.6</v>
      </c>
      <c r="I51" s="67">
        <v>8367.2</v>
      </c>
      <c r="J51" s="68">
        <v>8564.3</v>
      </c>
      <c r="K51" s="80">
        <f t="shared" si="5"/>
        <v>197.09999999999854</v>
      </c>
      <c r="L51" s="80">
        <f t="shared" si="6"/>
        <v>423.76499999999686</v>
      </c>
      <c r="M51" s="81">
        <v>8807.2</v>
      </c>
      <c r="N51" s="80">
        <f t="shared" si="3"/>
        <v>242.90000000000146</v>
      </c>
      <c r="O51" s="80">
        <f t="shared" si="7"/>
        <v>522.2350000000031</v>
      </c>
      <c r="P51" s="73">
        <f t="shared" si="4"/>
        <v>153.0148550000009</v>
      </c>
      <c r="Q51" s="74">
        <v>0.293</v>
      </c>
    </row>
    <row r="52" spans="1:17" ht="12.75">
      <c r="A52" s="83">
        <v>47</v>
      </c>
      <c r="B52" s="84">
        <v>2.15</v>
      </c>
      <c r="C52" s="76">
        <f>'[1]сент-декаб 2010'!AM51</f>
        <v>7309.9</v>
      </c>
      <c r="D52" s="78">
        <v>7625</v>
      </c>
      <c r="E52" s="77">
        <v>7956.2</v>
      </c>
      <c r="F52" s="78">
        <v>8225.8</v>
      </c>
      <c r="G52" s="78">
        <v>8501.1</v>
      </c>
      <c r="H52" s="68">
        <v>8762.4</v>
      </c>
      <c r="I52" s="67">
        <v>9060</v>
      </c>
      <c r="J52" s="68">
        <v>9399.9</v>
      </c>
      <c r="K52" s="80">
        <f t="shared" si="5"/>
        <v>339.89999999999964</v>
      </c>
      <c r="L52" s="80">
        <f t="shared" si="6"/>
        <v>730.7849999999992</v>
      </c>
      <c r="M52" s="81">
        <v>9758.2</v>
      </c>
      <c r="N52" s="80">
        <f t="shared" si="3"/>
        <v>358.3000000000011</v>
      </c>
      <c r="O52" s="80">
        <f t="shared" si="7"/>
        <v>770.3450000000023</v>
      </c>
      <c r="P52" s="73">
        <f t="shared" si="4"/>
        <v>225.71108500000065</v>
      </c>
      <c r="Q52" s="74">
        <v>0.293</v>
      </c>
    </row>
    <row r="53" spans="1:17" ht="12.75">
      <c r="A53" s="75">
        <v>48</v>
      </c>
      <c r="B53" s="64">
        <v>2.15</v>
      </c>
      <c r="C53" s="76">
        <f>'[1]сент-декаб 2010'!AM52</f>
        <v>27.8</v>
      </c>
      <c r="D53" s="76">
        <v>75.5</v>
      </c>
      <c r="E53" s="77">
        <v>95</v>
      </c>
      <c r="F53" s="78">
        <v>97.4</v>
      </c>
      <c r="G53" s="78">
        <v>100.9</v>
      </c>
      <c r="H53" s="68">
        <v>103</v>
      </c>
      <c r="I53" s="67">
        <v>109</v>
      </c>
      <c r="J53" s="68">
        <v>197.1</v>
      </c>
      <c r="K53" s="80">
        <f t="shared" si="5"/>
        <v>88.1</v>
      </c>
      <c r="L53" s="80">
        <f t="shared" si="6"/>
        <v>189.415</v>
      </c>
      <c r="M53" s="81">
        <v>474.2</v>
      </c>
      <c r="N53" s="80">
        <f t="shared" si="3"/>
        <v>277.1</v>
      </c>
      <c r="O53" s="80">
        <f t="shared" si="7"/>
        <v>595.765</v>
      </c>
      <c r="P53" s="73">
        <f t="shared" si="4"/>
        <v>174.55914499999997</v>
      </c>
      <c r="Q53" s="74">
        <v>0.293</v>
      </c>
    </row>
    <row r="54" spans="1:17" ht="12.75">
      <c r="A54" s="75">
        <v>49</v>
      </c>
      <c r="B54" s="64">
        <v>2.15</v>
      </c>
      <c r="C54" s="76">
        <f>'[1]сент-декаб 2010'!AM53</f>
        <v>1729</v>
      </c>
      <c r="D54" s="76">
        <v>2075.6</v>
      </c>
      <c r="E54" s="77">
        <v>2422.3</v>
      </c>
      <c r="F54" s="78">
        <v>2959.7</v>
      </c>
      <c r="G54" s="78">
        <v>3239.6</v>
      </c>
      <c r="H54" s="68">
        <v>3499.2</v>
      </c>
      <c r="I54" s="67">
        <v>3844.6</v>
      </c>
      <c r="J54" s="68">
        <v>4257</v>
      </c>
      <c r="K54" s="80">
        <f t="shared" si="5"/>
        <v>412.4000000000001</v>
      </c>
      <c r="L54" s="80">
        <f t="shared" si="6"/>
        <v>886.6600000000002</v>
      </c>
      <c r="M54" s="81">
        <v>4981.4</v>
      </c>
      <c r="N54" s="80">
        <f t="shared" si="3"/>
        <v>724.3999999999996</v>
      </c>
      <c r="O54" s="80">
        <f t="shared" si="7"/>
        <v>1557.4599999999991</v>
      </c>
      <c r="P54" s="73">
        <f t="shared" si="4"/>
        <v>456.3357799999997</v>
      </c>
      <c r="Q54" s="74">
        <v>0.293</v>
      </c>
    </row>
    <row r="55" spans="1:17" ht="12.75">
      <c r="A55" s="75">
        <v>50</v>
      </c>
      <c r="B55" s="64">
        <v>2.15</v>
      </c>
      <c r="C55" s="76">
        <f>'[1]сент-декаб 2010'!AM54</f>
        <v>372.8</v>
      </c>
      <c r="D55" s="76">
        <v>372.8</v>
      </c>
      <c r="E55" s="77">
        <v>372.8</v>
      </c>
      <c r="F55" s="78">
        <v>372.8</v>
      </c>
      <c r="G55" s="78">
        <v>88.4</v>
      </c>
      <c r="H55" s="68">
        <v>205.2</v>
      </c>
      <c r="I55" s="67">
        <v>518.9</v>
      </c>
      <c r="J55" s="68">
        <v>881.3</v>
      </c>
      <c r="K55" s="80">
        <f t="shared" si="5"/>
        <v>362.4</v>
      </c>
      <c r="L55" s="80">
        <f t="shared" si="6"/>
        <v>779.16</v>
      </c>
      <c r="M55" s="81">
        <v>1365</v>
      </c>
      <c r="N55" s="80">
        <f t="shared" si="3"/>
        <v>483.70000000000005</v>
      </c>
      <c r="O55" s="80">
        <f t="shared" si="7"/>
        <v>1039.9550000000002</v>
      </c>
      <c r="P55" s="73">
        <f t="shared" si="4"/>
        <v>304.706815</v>
      </c>
      <c r="Q55" s="74">
        <v>0.293</v>
      </c>
    </row>
    <row r="56" spans="1:17" ht="12.75">
      <c r="A56" s="75">
        <v>51</v>
      </c>
      <c r="B56" s="64">
        <v>2.15</v>
      </c>
      <c r="C56" s="76">
        <f>'[1]сент-декаб 2010'!AM55</f>
        <v>1951.6</v>
      </c>
      <c r="D56" s="76">
        <v>2505.8</v>
      </c>
      <c r="E56" s="77">
        <v>3235.2</v>
      </c>
      <c r="F56" s="78">
        <v>3754.2</v>
      </c>
      <c r="G56" s="78">
        <v>4111.3</v>
      </c>
      <c r="H56" s="68">
        <v>4325.1</v>
      </c>
      <c r="I56" s="67">
        <v>4572.4</v>
      </c>
      <c r="J56" s="68">
        <v>4572.4</v>
      </c>
      <c r="K56" s="80">
        <f t="shared" si="5"/>
        <v>0</v>
      </c>
      <c r="L56" s="80">
        <f t="shared" si="6"/>
        <v>0</v>
      </c>
      <c r="M56" s="81">
        <v>4572.4</v>
      </c>
      <c r="N56" s="80">
        <f t="shared" si="3"/>
        <v>0</v>
      </c>
      <c r="O56" s="80">
        <f t="shared" si="7"/>
        <v>0</v>
      </c>
      <c r="P56" s="73">
        <f t="shared" si="4"/>
        <v>0</v>
      </c>
      <c r="Q56" s="74">
        <v>0.293</v>
      </c>
    </row>
    <row r="57" spans="1:17" ht="12.75">
      <c r="A57" s="75">
        <v>52</v>
      </c>
      <c r="B57" s="64">
        <v>2.15</v>
      </c>
      <c r="C57" s="76">
        <f>'[1]сент-декаб 2010'!AM56</f>
        <v>0.1</v>
      </c>
      <c r="D57" s="76">
        <v>0.1</v>
      </c>
      <c r="E57" s="77">
        <v>0.1</v>
      </c>
      <c r="F57" s="78">
        <v>0.1</v>
      </c>
      <c r="G57" s="78">
        <v>0.1</v>
      </c>
      <c r="H57" s="68">
        <v>36</v>
      </c>
      <c r="I57" s="67">
        <v>141.7</v>
      </c>
      <c r="J57" s="68">
        <v>217.6</v>
      </c>
      <c r="K57" s="80">
        <f t="shared" si="5"/>
        <v>75.9</v>
      </c>
      <c r="L57" s="80">
        <f t="shared" si="6"/>
        <v>163.185</v>
      </c>
      <c r="M57" s="81">
        <v>361.6</v>
      </c>
      <c r="N57" s="80">
        <f t="shared" si="3"/>
        <v>144.00000000000003</v>
      </c>
      <c r="O57" s="80">
        <f t="shared" si="7"/>
        <v>309.6</v>
      </c>
      <c r="P57" s="73">
        <f t="shared" si="4"/>
        <v>90.7128</v>
      </c>
      <c r="Q57" s="74">
        <v>0.293</v>
      </c>
    </row>
    <row r="58" spans="1:17" ht="12.75">
      <c r="A58" s="85">
        <v>53</v>
      </c>
      <c r="B58" s="64">
        <v>2.15</v>
      </c>
      <c r="C58" s="76">
        <f>'[1]сент-декаб 2010'!AM57</f>
        <v>0.2</v>
      </c>
      <c r="D58" s="86">
        <v>0.2</v>
      </c>
      <c r="E58" s="87">
        <v>0.2</v>
      </c>
      <c r="F58" s="88">
        <v>0.2</v>
      </c>
      <c r="G58" s="88">
        <v>0.2</v>
      </c>
      <c r="H58" s="68">
        <v>0.2</v>
      </c>
      <c r="I58" s="67">
        <v>0.2</v>
      </c>
      <c r="J58" s="68">
        <v>0.2</v>
      </c>
      <c r="K58" s="80">
        <f t="shared" si="5"/>
        <v>0</v>
      </c>
      <c r="L58" s="80">
        <f t="shared" si="6"/>
        <v>0</v>
      </c>
      <c r="M58" s="81">
        <v>0.2</v>
      </c>
      <c r="N58" s="80">
        <f t="shared" si="3"/>
        <v>0</v>
      </c>
      <c r="O58" s="80">
        <f t="shared" si="7"/>
        <v>0</v>
      </c>
      <c r="P58" s="73">
        <f t="shared" si="4"/>
        <v>0</v>
      </c>
      <c r="Q58" s="74">
        <v>0.293</v>
      </c>
    </row>
    <row r="59" spans="1:17" ht="12.75">
      <c r="A59" s="142" t="s">
        <v>42</v>
      </c>
      <c r="B59" s="143"/>
      <c r="C59" s="65">
        <f aca="true" t="shared" si="8" ref="C59:H59">SUM(C6:C58)</f>
        <v>178808.79999999996</v>
      </c>
      <c r="D59" s="89">
        <f t="shared" si="8"/>
        <v>188279.10000000003</v>
      </c>
      <c r="E59" s="68">
        <f t="shared" si="8"/>
        <v>198571.40000000005</v>
      </c>
      <c r="F59" s="90">
        <f t="shared" si="8"/>
        <v>207543.30000000002</v>
      </c>
      <c r="G59" s="68">
        <f t="shared" si="8"/>
        <v>208644.90000000002</v>
      </c>
      <c r="H59" s="68">
        <f t="shared" si="8"/>
        <v>215324.5000000001</v>
      </c>
      <c r="I59" s="67">
        <f aca="true" t="shared" si="9" ref="I59:P59">SUM(I6:I58)</f>
        <v>223318.19999999998</v>
      </c>
      <c r="J59" s="68">
        <f t="shared" si="9"/>
        <v>230807.4</v>
      </c>
      <c r="K59" s="80">
        <f t="shared" si="9"/>
        <v>7489.199999999995</v>
      </c>
      <c r="L59" s="80">
        <f t="shared" si="9"/>
        <v>16101.779999999995</v>
      </c>
      <c r="M59" s="81">
        <f t="shared" si="9"/>
        <v>240306.90000000005</v>
      </c>
      <c r="N59" s="80">
        <f t="shared" si="9"/>
        <v>9499.500000000002</v>
      </c>
      <c r="O59" s="80">
        <f t="shared" si="9"/>
        <v>20423.925000000003</v>
      </c>
      <c r="P59" s="91">
        <f t="shared" si="9"/>
        <v>5984.210025000001</v>
      </c>
      <c r="Q59" s="74"/>
    </row>
    <row r="60" spans="1:17" ht="12.75">
      <c r="A60" s="92"/>
      <c r="B60" s="30"/>
      <c r="C60" s="65"/>
      <c r="D60" s="37"/>
      <c r="E60" s="68"/>
      <c r="F60" s="67"/>
      <c r="G60" s="67"/>
      <c r="H60" s="67"/>
      <c r="I60" s="67"/>
      <c r="J60" s="68"/>
      <c r="K60" s="80"/>
      <c r="L60" s="80"/>
      <c r="M60" s="81"/>
      <c r="N60" s="80"/>
      <c r="O60" s="80"/>
      <c r="P60" s="73"/>
      <c r="Q60" s="74"/>
    </row>
    <row r="61" spans="1:17" ht="12.75">
      <c r="A61" s="93" t="s">
        <v>43</v>
      </c>
      <c r="B61" s="30">
        <v>2.15</v>
      </c>
      <c r="C61" s="65"/>
      <c r="D61" s="37"/>
      <c r="E61" s="68"/>
      <c r="F61" s="67"/>
      <c r="G61" s="67"/>
      <c r="H61" s="67"/>
      <c r="I61" s="67"/>
      <c r="J61" s="68"/>
      <c r="K61" s="80">
        <v>195.2</v>
      </c>
      <c r="L61" s="80">
        <f>K61*B61</f>
        <v>419.67999999999995</v>
      </c>
      <c r="M61" s="81"/>
      <c r="N61" s="80">
        <v>191.3</v>
      </c>
      <c r="O61" s="80">
        <f>N61*B61</f>
        <v>411.295</v>
      </c>
      <c r="P61" s="73"/>
      <c r="Q61" s="74"/>
    </row>
    <row r="62" spans="1:17" ht="12.75">
      <c r="A62" s="94"/>
      <c r="B62" s="30">
        <v>6</v>
      </c>
      <c r="C62" s="65"/>
      <c r="D62" s="37"/>
      <c r="E62" s="68"/>
      <c r="F62" s="67"/>
      <c r="G62" s="67"/>
      <c r="H62" s="67"/>
      <c r="I62" s="67"/>
      <c r="J62" s="68"/>
      <c r="K62" s="80"/>
      <c r="L62" s="95">
        <f>L61/B62</f>
        <v>69.94666666666666</v>
      </c>
      <c r="M62" s="81"/>
      <c r="N62" s="80"/>
      <c r="O62" s="95">
        <f>O61/B62</f>
        <v>68.54916666666666</v>
      </c>
      <c r="P62" s="73"/>
      <c r="Q62" s="74"/>
    </row>
    <row r="63" spans="1:17" ht="12.75">
      <c r="A63" s="94"/>
      <c r="B63" s="30"/>
      <c r="C63" s="65"/>
      <c r="D63" s="37"/>
      <c r="E63" s="68"/>
      <c r="F63" s="67"/>
      <c r="G63" s="67"/>
      <c r="H63" s="67"/>
      <c r="I63" s="67"/>
      <c r="J63" s="68"/>
      <c r="K63" s="80"/>
      <c r="L63" s="80"/>
      <c r="M63" s="81"/>
      <c r="N63" s="80"/>
      <c r="O63" s="80"/>
      <c r="P63" s="73"/>
      <c r="Q63" s="74"/>
    </row>
    <row r="64" spans="1:17" ht="12.75">
      <c r="A64" s="93" t="s">
        <v>44</v>
      </c>
      <c r="B64" s="30">
        <v>2.15</v>
      </c>
      <c r="C64" s="65"/>
      <c r="D64" s="66"/>
      <c r="E64" s="68"/>
      <c r="F64" s="67"/>
      <c r="G64" s="67"/>
      <c r="H64" s="67"/>
      <c r="I64" s="67"/>
      <c r="J64" s="68"/>
      <c r="K64" s="80">
        <f>K72-K61-K59</f>
        <v>1218.600000000004</v>
      </c>
      <c r="L64" s="80">
        <f>K64*B64</f>
        <v>2619.9900000000084</v>
      </c>
      <c r="M64" s="81"/>
      <c r="N64" s="80">
        <f>N72-N59-N61</f>
        <v>2781.5999999999976</v>
      </c>
      <c r="O64" s="80"/>
      <c r="P64" s="73"/>
      <c r="Q64" s="74"/>
    </row>
    <row r="65" spans="1:17" ht="12.75">
      <c r="A65" s="93"/>
      <c r="B65" s="30"/>
      <c r="C65" s="65"/>
      <c r="D65" s="37"/>
      <c r="E65" s="68"/>
      <c r="F65" s="67"/>
      <c r="G65" s="67"/>
      <c r="H65" s="67"/>
      <c r="I65" s="67"/>
      <c r="J65" s="68"/>
      <c r="K65" s="80"/>
      <c r="L65" s="96">
        <f>L64/L59</f>
        <v>0.1627143086043909</v>
      </c>
      <c r="M65" s="81"/>
      <c r="N65" s="96">
        <f>N64/N59</f>
        <v>0.2928154113374385</v>
      </c>
      <c r="O65" s="80"/>
      <c r="P65" s="73"/>
      <c r="Q65" s="74"/>
    </row>
    <row r="66" spans="1:17" ht="12.75">
      <c r="A66" s="93"/>
      <c r="B66" s="30"/>
      <c r="C66" s="65"/>
      <c r="D66" s="37"/>
      <c r="E66" s="68"/>
      <c r="F66" s="67"/>
      <c r="G66" s="67"/>
      <c r="H66" s="67"/>
      <c r="I66" s="67"/>
      <c r="J66" s="68"/>
      <c r="K66" s="80"/>
      <c r="L66" s="80"/>
      <c r="M66" s="81"/>
      <c r="N66" s="80"/>
      <c r="O66" s="80"/>
      <c r="P66" s="73"/>
      <c r="Q66" s="74"/>
    </row>
    <row r="67" spans="1:17" ht="12.75">
      <c r="A67" s="93" t="s">
        <v>45</v>
      </c>
      <c r="B67" s="30">
        <v>2.15</v>
      </c>
      <c r="C67" s="65"/>
      <c r="D67" s="37"/>
      <c r="E67" s="68"/>
      <c r="F67" s="67"/>
      <c r="G67" s="67"/>
      <c r="H67" s="67"/>
      <c r="I67" s="67"/>
      <c r="J67" s="68"/>
      <c r="K67" s="80">
        <v>8903</v>
      </c>
      <c r="L67" s="80"/>
      <c r="M67" s="81"/>
      <c r="N67" s="80">
        <v>12472.4</v>
      </c>
      <c r="O67" s="80"/>
      <c r="P67" s="73"/>
      <c r="Q67" s="74"/>
    </row>
    <row r="68" spans="1:17" ht="12.75">
      <c r="A68" s="97"/>
      <c r="B68" s="30"/>
      <c r="C68" s="65"/>
      <c r="D68" s="37"/>
      <c r="E68" s="68"/>
      <c r="F68" s="67"/>
      <c r="G68" s="67"/>
      <c r="H68" s="67"/>
      <c r="I68" s="67"/>
      <c r="J68" s="68"/>
      <c r="K68" s="80"/>
      <c r="L68" s="80"/>
      <c r="M68" s="81"/>
      <c r="N68" s="80"/>
      <c r="O68" s="80"/>
      <c r="P68" s="73"/>
      <c r="Q68" s="74"/>
    </row>
    <row r="69" spans="1:17" ht="12.75">
      <c r="A69" s="93" t="s">
        <v>46</v>
      </c>
      <c r="B69" s="30">
        <v>2.15</v>
      </c>
      <c r="C69" s="65"/>
      <c r="D69" s="37"/>
      <c r="E69" s="68"/>
      <c r="F69" s="67"/>
      <c r="G69" s="67"/>
      <c r="H69" s="67"/>
      <c r="I69" s="67"/>
      <c r="J69" s="68"/>
      <c r="K69" s="80"/>
      <c r="L69" s="80"/>
      <c r="M69" s="81"/>
      <c r="N69" s="80"/>
      <c r="O69" s="80"/>
      <c r="P69" s="73"/>
      <c r="Q69" s="74"/>
    </row>
    <row r="70" spans="1:17" ht="12.75">
      <c r="A70" s="93"/>
      <c r="B70" s="30"/>
      <c r="C70" s="65"/>
      <c r="D70" s="37"/>
      <c r="E70" s="68"/>
      <c r="F70" s="67"/>
      <c r="G70" s="67"/>
      <c r="H70" s="67"/>
      <c r="I70" s="67"/>
      <c r="J70" s="68"/>
      <c r="K70" s="80"/>
      <c r="L70" s="80"/>
      <c r="M70" s="81"/>
      <c r="N70" s="80"/>
      <c r="O70" s="80"/>
      <c r="P70" s="73"/>
      <c r="Q70" s="74"/>
    </row>
    <row r="71" spans="1:17" ht="12.75">
      <c r="A71" s="97"/>
      <c r="B71" s="30"/>
      <c r="C71" s="65"/>
      <c r="D71" s="37"/>
      <c r="E71" s="68"/>
      <c r="F71" s="67"/>
      <c r="G71" s="67"/>
      <c r="H71" s="79"/>
      <c r="I71" s="67"/>
      <c r="J71" s="68"/>
      <c r="K71" s="80"/>
      <c r="L71" s="80"/>
      <c r="M71" s="81"/>
      <c r="N71" s="80"/>
      <c r="O71" s="80"/>
      <c r="P71" s="73"/>
      <c r="Q71" s="74"/>
    </row>
    <row r="72" spans="1:17" ht="12.75">
      <c r="A72" s="93" t="s">
        <v>47</v>
      </c>
      <c r="B72" s="30">
        <v>2.15</v>
      </c>
      <c r="C72" s="65"/>
      <c r="D72" s="98"/>
      <c r="E72" s="68"/>
      <c r="F72" s="67"/>
      <c r="G72" s="67"/>
      <c r="H72" s="67"/>
      <c r="I72" s="67"/>
      <c r="J72" s="68"/>
      <c r="K72" s="80">
        <v>8903</v>
      </c>
      <c r="L72" s="80"/>
      <c r="M72" s="81"/>
      <c r="N72" s="80">
        <v>12472.4</v>
      </c>
      <c r="O72" s="80"/>
      <c r="P72" s="73"/>
      <c r="Q72" s="74"/>
    </row>
    <row r="73" spans="1:17" ht="12.75">
      <c r="A73" s="97"/>
      <c r="B73" s="30"/>
      <c r="C73" s="65"/>
      <c r="D73" s="37"/>
      <c r="E73" s="68"/>
      <c r="F73" s="67"/>
      <c r="G73" s="67"/>
      <c r="H73" s="67"/>
      <c r="I73" s="67"/>
      <c r="J73" s="68"/>
      <c r="K73" s="80"/>
      <c r="L73" s="80"/>
      <c r="M73" s="81"/>
      <c r="N73" s="80"/>
      <c r="O73" s="80"/>
      <c r="P73" s="73"/>
      <c r="Q73" s="74"/>
    </row>
    <row r="74" spans="1:17" ht="12.75">
      <c r="A74" s="97"/>
      <c r="B74" s="30"/>
      <c r="C74" s="65"/>
      <c r="D74" s="37"/>
      <c r="E74" s="68"/>
      <c r="F74" s="67"/>
      <c r="G74" s="67"/>
      <c r="H74" s="67"/>
      <c r="I74" s="67"/>
      <c r="J74" s="68"/>
      <c r="K74" s="80"/>
      <c r="L74" s="80"/>
      <c r="M74" s="81"/>
      <c r="N74" s="80"/>
      <c r="O74" s="80"/>
      <c r="P74" s="73"/>
      <c r="Q74" s="74"/>
    </row>
    <row r="75" spans="1:17" ht="12.75">
      <c r="A75" s="58"/>
      <c r="B75" s="59"/>
      <c r="C75" s="59"/>
      <c r="D75" s="59"/>
      <c r="E75" s="60"/>
      <c r="F75" s="59"/>
      <c r="G75" s="59"/>
      <c r="H75" s="59"/>
      <c r="I75" s="59"/>
      <c r="J75" s="60"/>
      <c r="K75" s="60"/>
      <c r="L75" s="60"/>
      <c r="M75" s="59"/>
      <c r="N75" s="59"/>
      <c r="O75" s="60"/>
      <c r="P75" s="61"/>
      <c r="Q75" s="62"/>
    </row>
    <row r="76" spans="1:17" ht="12.75">
      <c r="A76" s="58"/>
      <c r="B76" s="59"/>
      <c r="C76" s="59"/>
      <c r="D76" s="59"/>
      <c r="E76" s="60"/>
      <c r="F76" s="59"/>
      <c r="G76" s="59"/>
      <c r="H76" s="59"/>
      <c r="I76" s="59"/>
      <c r="J76" s="60"/>
      <c r="K76" s="60"/>
      <c r="L76" s="60"/>
      <c r="M76" s="59"/>
      <c r="N76" s="59"/>
      <c r="O76" s="60"/>
      <c r="P76" s="61"/>
      <c r="Q76" s="62"/>
    </row>
    <row r="77" spans="1:17" ht="12.75">
      <c r="A77" s="58"/>
      <c r="B77" s="59"/>
      <c r="C77" s="59"/>
      <c r="D77" s="59"/>
      <c r="E77" s="60"/>
      <c r="F77" s="59"/>
      <c r="G77" s="59"/>
      <c r="H77" s="59"/>
      <c r="I77" s="59"/>
      <c r="J77" s="60"/>
      <c r="K77" s="60"/>
      <c r="L77" s="60"/>
      <c r="M77" s="59"/>
      <c r="N77" s="59"/>
      <c r="O77" s="60"/>
      <c r="P77" s="61"/>
      <c r="Q77" s="62"/>
    </row>
  </sheetData>
  <mergeCells count="18">
    <mergeCell ref="A2:O2"/>
    <mergeCell ref="G4:G5"/>
    <mergeCell ref="J3:L3"/>
    <mergeCell ref="M3:O3"/>
    <mergeCell ref="M4:M5"/>
    <mergeCell ref="A59:B59"/>
    <mergeCell ref="H4:H5"/>
    <mergeCell ref="I4:I5"/>
    <mergeCell ref="P2:Q2"/>
    <mergeCell ref="Q3:Q4"/>
    <mergeCell ref="A4:A5"/>
    <mergeCell ref="B4:B5"/>
    <mergeCell ref="C4:C5"/>
    <mergeCell ref="D4:D5"/>
    <mergeCell ref="E4:E5"/>
    <mergeCell ref="F4:F5"/>
    <mergeCell ref="P3:P4"/>
    <mergeCell ref="J4:J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ryabokon</cp:lastModifiedBy>
  <dcterms:created xsi:type="dcterms:W3CDTF">1996-10-08T23:32:33Z</dcterms:created>
  <dcterms:modified xsi:type="dcterms:W3CDTF">2011-09-05T09:51:31Z</dcterms:modified>
  <cp:category/>
  <cp:version/>
  <cp:contentType/>
  <cp:contentStatus/>
</cp:coreProperties>
</file>